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0" yWindow="0" windowWidth="19320" windowHeight="11640" tabRatio="500"/>
  </bookViews>
  <sheets>
    <sheet name="На маркет" sheetId="2" r:id="rId1"/>
    <sheet name="матрасы ортопедические" sheetId="3" r:id="rId2"/>
  </sheets>
  <calcPr calcId="125725" refMode="R1C1"/>
  <extLst>
    <ext xmlns:mx="http://schemas.microsoft.com/office/mac/excel/2008/main" uri="{7523E5D3-25F3-A5E0-1632-64F254C22452}">
      <mx:ArchID Flags="2"/>
    </ext>
  </extLst>
</workbook>
</file>

<file path=xl/calcChain.xml><?xml version="1.0" encoding="utf-8"?>
<calcChain xmlns="http://schemas.openxmlformats.org/spreadsheetml/2006/main">
  <c r="C625" i="2"/>
  <c r="C624"/>
  <c r="C623"/>
  <c r="C622"/>
  <c r="C621"/>
  <c r="C619"/>
  <c r="C618"/>
  <c r="S618" s="1"/>
  <c r="C617"/>
  <c r="S617" s="1"/>
  <c r="C616"/>
  <c r="C615"/>
  <c r="S615" s="1"/>
  <c r="C614"/>
  <c r="C613"/>
  <c r="S613" s="1"/>
  <c r="C612"/>
  <c r="C611"/>
  <c r="C610"/>
  <c r="C609"/>
  <c r="S609" s="1"/>
  <c r="C542"/>
  <c r="S542" s="1"/>
  <c r="C541"/>
  <c r="S541" s="1"/>
  <c r="C539"/>
  <c r="S539" s="1"/>
  <c r="C540"/>
  <c r="S540" s="1"/>
  <c r="C538"/>
  <c r="S538" s="1"/>
  <c r="C537"/>
  <c r="S537" s="1"/>
  <c r="A39"/>
  <c r="C523"/>
  <c r="S523" s="1"/>
  <c r="C511"/>
  <c r="S511" s="1"/>
  <c r="C512"/>
  <c r="S512" s="1"/>
  <c r="C513"/>
  <c r="S513" s="1"/>
  <c r="C514"/>
  <c r="S514" s="1"/>
  <c r="C515"/>
  <c r="S515" s="1"/>
  <c r="C516"/>
  <c r="S516" s="1"/>
  <c r="C517"/>
  <c r="S517" s="1"/>
  <c r="C518"/>
  <c r="S518" s="1"/>
  <c r="C519"/>
  <c r="S519" s="1"/>
  <c r="C509"/>
  <c r="C507"/>
  <c r="S507" s="1"/>
  <c r="C503"/>
  <c r="S503" s="1"/>
  <c r="C504"/>
  <c r="S504" s="1"/>
  <c r="C505"/>
  <c r="C506"/>
  <c r="S506" s="1"/>
  <c r="C501"/>
  <c r="S501" s="1"/>
  <c r="C500"/>
  <c r="S500" s="1"/>
  <c r="C496"/>
  <c r="S496" s="1"/>
  <c r="C497"/>
  <c r="S497" s="1"/>
  <c r="C498"/>
  <c r="S498" s="1"/>
  <c r="C499"/>
  <c r="S499" s="1"/>
  <c r="C490"/>
  <c r="S490" s="1"/>
  <c r="C491"/>
  <c r="S491" s="1"/>
  <c r="C492"/>
  <c r="S492" s="1"/>
  <c r="C493"/>
  <c r="C494"/>
  <c r="S494" s="1"/>
  <c r="C489"/>
  <c r="S489" s="1"/>
  <c r="C484"/>
  <c r="S484" s="1"/>
  <c r="C485"/>
  <c r="C486"/>
  <c r="S486" s="1"/>
  <c r="C487"/>
  <c r="S487" s="1"/>
  <c r="C488"/>
  <c r="C483"/>
  <c r="S483" s="1"/>
  <c r="S488"/>
  <c r="S485"/>
  <c r="C479"/>
  <c r="S479" s="1"/>
  <c r="C477"/>
  <c r="S477" s="1"/>
  <c r="C476"/>
  <c r="S476" s="1"/>
  <c r="C474"/>
  <c r="S474" s="1"/>
  <c r="C471"/>
  <c r="S471" s="1"/>
  <c r="C470"/>
  <c r="S470" s="1"/>
  <c r="C469"/>
  <c r="S469" s="1"/>
  <c r="C468"/>
  <c r="S468" s="1"/>
  <c r="C472"/>
  <c r="C473"/>
  <c r="C475"/>
  <c r="C478"/>
  <c r="C480"/>
  <c r="S480" s="1"/>
  <c r="C481"/>
  <c r="C482"/>
  <c r="S482" s="1"/>
  <c r="C495"/>
  <c r="S495" s="1"/>
  <c r="C502"/>
  <c r="S502" s="1"/>
  <c r="S505"/>
  <c r="C510"/>
  <c r="S510" s="1"/>
  <c r="C520"/>
  <c r="S520" s="1"/>
  <c r="C521"/>
  <c r="S521" s="1"/>
  <c r="C522"/>
  <c r="S522" s="1"/>
  <c r="C524"/>
  <c r="C525"/>
  <c r="C526"/>
  <c r="S526" s="1"/>
  <c r="C527"/>
  <c r="S527" s="1"/>
  <c r="C528"/>
  <c r="C529"/>
  <c r="C530"/>
  <c r="S530" s="1"/>
  <c r="C531"/>
  <c r="S531" s="1"/>
  <c r="C532"/>
  <c r="C533"/>
  <c r="S533" s="1"/>
  <c r="C534"/>
  <c r="S534" s="1"/>
  <c r="C535"/>
  <c r="S535" s="1"/>
  <c r="C536"/>
  <c r="C543"/>
  <c r="S543" s="1"/>
  <c r="C544"/>
  <c r="C545"/>
  <c r="C546"/>
  <c r="S546" s="1"/>
  <c r="C547"/>
  <c r="S547" s="1"/>
  <c r="C548"/>
  <c r="C549"/>
  <c r="C550"/>
  <c r="S550" s="1"/>
  <c r="C551"/>
  <c r="S551" s="1"/>
  <c r="C552"/>
  <c r="C553"/>
  <c r="C554"/>
  <c r="S554" s="1"/>
  <c r="C555"/>
  <c r="S555" s="1"/>
  <c r="C556"/>
  <c r="C557"/>
  <c r="S557" s="1"/>
  <c r="C558"/>
  <c r="S558" s="1"/>
  <c r="C559"/>
  <c r="S559" s="1"/>
  <c r="C560"/>
  <c r="C561"/>
  <c r="S561" s="1"/>
  <c r="C562"/>
  <c r="S562" s="1"/>
  <c r="C563"/>
  <c r="S563" s="1"/>
  <c r="C564"/>
  <c r="C565"/>
  <c r="S565" s="1"/>
  <c r="C566"/>
  <c r="S566" s="1"/>
  <c r="C567"/>
  <c r="S567" s="1"/>
  <c r="C568"/>
  <c r="C569"/>
  <c r="S569" s="1"/>
  <c r="C570"/>
  <c r="S570" s="1"/>
  <c r="C571"/>
  <c r="S571" s="1"/>
  <c r="C572"/>
  <c r="C573"/>
  <c r="S573" s="1"/>
  <c r="C574"/>
  <c r="S574" s="1"/>
  <c r="C575"/>
  <c r="S575" s="1"/>
  <c r="C576"/>
  <c r="C577"/>
  <c r="C578"/>
  <c r="S578" s="1"/>
  <c r="C579"/>
  <c r="S579" s="1"/>
  <c r="C580"/>
  <c r="C581"/>
  <c r="S581" s="1"/>
  <c r="C582"/>
  <c r="S582" s="1"/>
  <c r="C583"/>
  <c r="S583" s="1"/>
  <c r="C584"/>
  <c r="C585"/>
  <c r="S585" s="1"/>
  <c r="C586"/>
  <c r="S586" s="1"/>
  <c r="C587"/>
  <c r="S587" s="1"/>
  <c r="C588"/>
  <c r="C589"/>
  <c r="C590"/>
  <c r="S590" s="1"/>
  <c r="C591"/>
  <c r="S591" s="1"/>
  <c r="C592"/>
  <c r="C593"/>
  <c r="S593" s="1"/>
  <c r="C594"/>
  <c r="S594" s="1"/>
  <c r="C595"/>
  <c r="S595" s="1"/>
  <c r="C596"/>
  <c r="C597"/>
  <c r="S597" s="1"/>
  <c r="C598"/>
  <c r="S598" s="1"/>
  <c r="C599"/>
  <c r="S599" s="1"/>
  <c r="C600"/>
  <c r="C601"/>
  <c r="C602"/>
  <c r="S602" s="1"/>
  <c r="C603"/>
  <c r="S603" s="1"/>
  <c r="C604"/>
  <c r="C605"/>
  <c r="S605" s="1"/>
  <c r="C606"/>
  <c r="S606" s="1"/>
  <c r="C607"/>
  <c r="S607" s="1"/>
  <c r="C608"/>
  <c r="S610"/>
  <c r="S611"/>
  <c r="S614"/>
  <c r="S619"/>
  <c r="C620"/>
  <c r="S620" s="1"/>
  <c r="S622"/>
  <c r="S623"/>
  <c r="S624"/>
  <c r="S625"/>
  <c r="C626"/>
  <c r="S626" s="1"/>
  <c r="C627"/>
  <c r="S627" s="1"/>
  <c r="C628"/>
  <c r="C629"/>
  <c r="S629" s="1"/>
  <c r="C630"/>
  <c r="S630" s="1"/>
  <c r="C631"/>
  <c r="S631" s="1"/>
  <c r="C632"/>
  <c r="C633"/>
  <c r="S633" s="1"/>
  <c r="C634"/>
  <c r="S634" s="1"/>
  <c r="C635"/>
  <c r="S635" s="1"/>
  <c r="C636"/>
  <c r="C637"/>
  <c r="S637" s="1"/>
  <c r="C638"/>
  <c r="S638" s="1"/>
  <c r="C639"/>
  <c r="S639" s="1"/>
  <c r="C640"/>
  <c r="C641"/>
  <c r="S641" s="1"/>
  <c r="C642"/>
  <c r="S642" s="1"/>
  <c r="C643"/>
  <c r="S643" s="1"/>
  <c r="C644"/>
  <c r="C645"/>
  <c r="S645" s="1"/>
  <c r="C646"/>
  <c r="S646" s="1"/>
  <c r="C647"/>
  <c r="S647" s="1"/>
  <c r="C648"/>
  <c r="C649"/>
  <c r="C650"/>
  <c r="S650" s="1"/>
  <c r="C651"/>
  <c r="S651" s="1"/>
  <c r="C652"/>
  <c r="C653"/>
  <c r="S653" s="1"/>
  <c r="C654"/>
  <c r="S654" s="1"/>
  <c r="C655"/>
  <c r="S655" s="1"/>
  <c r="C656"/>
  <c r="C462"/>
  <c r="S462" s="1"/>
  <c r="C463"/>
  <c r="S463" s="1"/>
  <c r="C464"/>
  <c r="S464" s="1"/>
  <c r="C465"/>
  <c r="C466"/>
  <c r="S466" s="1"/>
  <c r="C467"/>
  <c r="S467" s="1"/>
  <c r="C458"/>
  <c r="S458" s="1"/>
  <c r="C459"/>
  <c r="S459" s="1"/>
  <c r="C460"/>
  <c r="C461"/>
  <c r="S461" s="1"/>
  <c r="C457"/>
  <c r="S457" s="1"/>
  <c r="C456"/>
  <c r="S456" s="1"/>
  <c r="C451"/>
  <c r="S451" s="1"/>
  <c r="C452"/>
  <c r="S452" s="1"/>
  <c r="C453"/>
  <c r="C454"/>
  <c r="C455"/>
  <c r="S455" s="1"/>
  <c r="C450"/>
  <c r="S450" s="1"/>
  <c r="C445"/>
  <c r="S445" s="1"/>
  <c r="C446"/>
  <c r="S446" s="1"/>
  <c r="C447"/>
  <c r="C448"/>
  <c r="C449"/>
  <c r="S449" s="1"/>
  <c r="C444"/>
  <c r="S444" s="1"/>
  <c r="S447"/>
  <c r="S448"/>
  <c r="S453"/>
  <c r="S454"/>
  <c r="S460"/>
  <c r="S465"/>
  <c r="S472"/>
  <c r="S473"/>
  <c r="S475"/>
  <c r="S478"/>
  <c r="S481"/>
  <c r="S493"/>
  <c r="S509"/>
  <c r="S524"/>
  <c r="S525"/>
  <c r="S528"/>
  <c r="S529"/>
  <c r="S532"/>
  <c r="S536"/>
  <c r="S544"/>
  <c r="S545"/>
  <c r="S548"/>
  <c r="S549"/>
  <c r="S552"/>
  <c r="S553"/>
  <c r="S556"/>
  <c r="S560"/>
  <c r="S564"/>
  <c r="S568"/>
  <c r="S572"/>
  <c r="S576"/>
  <c r="S577"/>
  <c r="S580"/>
  <c r="S584"/>
  <c r="S588"/>
  <c r="S589"/>
  <c r="S592"/>
  <c r="S596"/>
  <c r="S600"/>
  <c r="S601"/>
  <c r="S604"/>
  <c r="S608"/>
  <c r="S612"/>
  <c r="S616"/>
  <c r="S621"/>
  <c r="S628"/>
  <c r="S632"/>
  <c r="S636"/>
  <c r="S640"/>
  <c r="S644"/>
  <c r="S648"/>
  <c r="S649"/>
  <c r="S652"/>
  <c r="S656"/>
  <c r="C435"/>
  <c r="S435" s="1"/>
  <c r="C436"/>
  <c r="S436" s="1"/>
  <c r="C437"/>
  <c r="C438"/>
  <c r="S438" s="1"/>
  <c r="C439"/>
  <c r="S439" s="1"/>
  <c r="C440"/>
  <c r="S440" s="1"/>
  <c r="C441"/>
  <c r="C442"/>
  <c r="C443"/>
  <c r="S443" s="1"/>
  <c r="S437"/>
  <c r="S441"/>
  <c r="S442"/>
  <c r="S426"/>
  <c r="S429"/>
  <c r="S430"/>
  <c r="S433"/>
  <c r="S434"/>
  <c r="C426"/>
  <c r="C427"/>
  <c r="S427" s="1"/>
  <c r="C428"/>
  <c r="S428" s="1"/>
  <c r="C429"/>
  <c r="C430"/>
  <c r="C431"/>
  <c r="S431" s="1"/>
  <c r="C432"/>
  <c r="S432" s="1"/>
  <c r="C433"/>
  <c r="C434"/>
  <c r="C425"/>
  <c r="C424"/>
  <c r="S424" s="1"/>
  <c r="C418"/>
  <c r="S418" s="1"/>
  <c r="C419"/>
  <c r="C420"/>
  <c r="S420" s="1"/>
  <c r="C421"/>
  <c r="S421" s="1"/>
  <c r="C422"/>
  <c r="S422" s="1"/>
  <c r="C423"/>
  <c r="C417"/>
  <c r="S417" s="1"/>
  <c r="S419"/>
  <c r="S423"/>
  <c r="S425"/>
  <c r="C415"/>
  <c r="S415" s="1"/>
  <c r="C416"/>
  <c r="C408"/>
  <c r="C409"/>
  <c r="C410"/>
  <c r="S410" s="1"/>
  <c r="C411"/>
  <c r="C412"/>
  <c r="C413"/>
  <c r="C414"/>
  <c r="C407"/>
  <c r="S407" s="1"/>
  <c r="S408"/>
  <c r="S409"/>
  <c r="S411"/>
  <c r="S412"/>
  <c r="S413"/>
  <c r="S414"/>
  <c r="S416"/>
  <c r="C399"/>
  <c r="S399" s="1"/>
  <c r="C400"/>
  <c r="S400" s="1"/>
  <c r="C401"/>
  <c r="S401" s="1"/>
  <c r="C402"/>
  <c r="S402" s="1"/>
  <c r="C403"/>
  <c r="S403" s="1"/>
  <c r="C404"/>
  <c r="C405"/>
  <c r="S405" s="1"/>
  <c r="C406"/>
  <c r="S404"/>
  <c r="S406"/>
  <c r="S392"/>
  <c r="S393"/>
  <c r="S396"/>
  <c r="S397"/>
  <c r="C390"/>
  <c r="S390" s="1"/>
  <c r="C391"/>
  <c r="S391" s="1"/>
  <c r="C392"/>
  <c r="C393"/>
  <c r="C394"/>
  <c r="S394" s="1"/>
  <c r="C395"/>
  <c r="S395" s="1"/>
  <c r="C396"/>
  <c r="C397"/>
  <c r="C398"/>
  <c r="S398" s="1"/>
  <c r="C382"/>
  <c r="C383"/>
  <c r="C384"/>
  <c r="C385"/>
  <c r="C386"/>
  <c r="C387"/>
  <c r="C388"/>
  <c r="C389"/>
  <c r="S382"/>
  <c r="S383"/>
  <c r="S384"/>
  <c r="S385"/>
  <c r="S386"/>
  <c r="S387"/>
  <c r="S388"/>
  <c r="S389"/>
  <c r="S381"/>
  <c r="C381"/>
  <c r="A15"/>
  <c r="A16" s="1"/>
  <c r="A17" s="1"/>
  <c r="A18" s="1"/>
  <c r="A19" s="1"/>
  <c r="A20" s="1"/>
  <c r="A21" s="1"/>
  <c r="A22" s="1"/>
  <c r="A23" s="1"/>
  <c r="A24" s="1"/>
  <c r="A25" s="1"/>
  <c r="A26" s="1"/>
  <c r="A27" s="1"/>
  <c r="A28" s="1"/>
  <c r="A29" s="1"/>
  <c r="A30" s="1"/>
  <c r="A31" s="1"/>
  <c r="A32" s="1"/>
  <c r="A33" s="1"/>
  <c r="A34" s="1"/>
  <c r="A35" s="1"/>
  <c r="A36" s="1"/>
  <c r="A37" s="1"/>
  <c r="A38" s="1"/>
  <c r="A40" l="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A369" s="1"/>
  <c r="A370" s="1"/>
  <c r="A371" s="1"/>
  <c r="A372" s="1"/>
  <c r="A373" s="1"/>
  <c r="A374" s="1"/>
  <c r="A375" s="1"/>
  <c r="A376" s="1"/>
  <c r="A377" s="1"/>
  <c r="A378" s="1"/>
  <c r="A379" s="1"/>
  <c r="A380" s="1"/>
  <c r="A381" s="1"/>
  <c r="A382" s="1"/>
  <c r="A383" s="1"/>
  <c r="A384" s="1"/>
  <c r="A385" s="1"/>
  <c r="A386" s="1"/>
  <c r="A387" s="1"/>
  <c r="A388" s="1"/>
  <c r="A389" s="1"/>
  <c r="A390" s="1"/>
  <c r="A391" s="1"/>
  <c r="A392" s="1"/>
  <c r="A393" s="1"/>
  <c r="A394" s="1"/>
  <c r="A395" s="1"/>
  <c r="A396" s="1"/>
  <c r="A397" s="1"/>
  <c r="A398" s="1"/>
  <c r="A399" s="1"/>
  <c r="A400" s="1"/>
  <c r="A401" s="1"/>
  <c r="A402" s="1"/>
  <c r="A403" s="1"/>
  <c r="A404" s="1"/>
  <c r="A405" s="1"/>
  <c r="A406" s="1"/>
  <c r="A407" s="1"/>
  <c r="A408" s="1"/>
  <c r="A409" s="1"/>
  <c r="A410" s="1"/>
  <c r="A411" s="1"/>
  <c r="A412" s="1"/>
  <c r="A413" s="1"/>
  <c r="A414" s="1"/>
  <c r="A415" s="1"/>
  <c r="A416" s="1"/>
  <c r="A417" s="1"/>
  <c r="A418" s="1"/>
  <c r="A419" s="1"/>
  <c r="A420" s="1"/>
  <c r="A421" s="1"/>
  <c r="A422" s="1"/>
  <c r="A423" s="1"/>
  <c r="A424" s="1"/>
  <c r="A425" s="1"/>
  <c r="A426" s="1"/>
  <c r="A427" s="1"/>
  <c r="A428" s="1"/>
  <c r="A429" s="1"/>
  <c r="A430" s="1"/>
  <c r="A431" s="1"/>
  <c r="A432" s="1"/>
  <c r="A433" s="1"/>
  <c r="A434" s="1"/>
  <c r="A435" s="1"/>
  <c r="A436" s="1"/>
  <c r="A437" s="1"/>
  <c r="A438" s="1"/>
  <c r="A439" s="1"/>
  <c r="A440" s="1"/>
  <c r="A441" s="1"/>
  <c r="A442" s="1"/>
  <c r="A443" s="1"/>
  <c r="A444" s="1"/>
  <c r="A445" s="1"/>
  <c r="A446" s="1"/>
  <c r="A447" s="1"/>
  <c r="A448" s="1"/>
  <c r="A449" s="1"/>
  <c r="A450" s="1"/>
  <c r="A451" s="1"/>
  <c r="A452" s="1"/>
  <c r="A453" s="1"/>
  <c r="A454" s="1"/>
  <c r="A455" s="1"/>
  <c r="A456" s="1"/>
  <c r="A457" s="1"/>
  <c r="A458" s="1"/>
  <c r="A459" s="1"/>
  <c r="A460" s="1"/>
  <c r="A461" s="1"/>
  <c r="A462" s="1"/>
  <c r="A463" s="1"/>
  <c r="A464" s="1"/>
  <c r="A465" s="1"/>
  <c r="A466" s="1"/>
  <c r="A467" s="1"/>
  <c r="A468" s="1"/>
  <c r="A469" s="1"/>
  <c r="A470" s="1"/>
  <c r="A471" s="1"/>
  <c r="A472" s="1"/>
  <c r="A473" s="1"/>
  <c r="A474" s="1"/>
  <c r="A475" s="1"/>
  <c r="A476" s="1"/>
  <c r="A477" s="1"/>
  <c r="A478" s="1"/>
  <c r="A479" s="1"/>
  <c r="A480" s="1"/>
  <c r="A481" s="1"/>
  <c r="A482" s="1"/>
  <c r="A483" s="1"/>
  <c r="A484" s="1"/>
  <c r="A485" s="1"/>
  <c r="A486" s="1"/>
  <c r="A487" s="1"/>
  <c r="A488" s="1"/>
  <c r="A489" s="1"/>
  <c r="A490" s="1"/>
  <c r="A491" s="1"/>
  <c r="A492" s="1"/>
  <c r="A493" s="1"/>
  <c r="A494" s="1"/>
  <c r="A495" s="1"/>
  <c r="A496" s="1"/>
  <c r="A497" s="1"/>
  <c r="A498" s="1"/>
  <c r="A499" s="1"/>
  <c r="A500" s="1"/>
  <c r="A501" s="1"/>
  <c r="A502" s="1"/>
  <c r="A503" s="1"/>
  <c r="A504" s="1"/>
  <c r="A505" s="1"/>
  <c r="A506" s="1"/>
  <c r="A507" s="1"/>
  <c r="A509" s="1"/>
  <c r="A510" s="1"/>
  <c r="A511" s="1"/>
  <c r="A512" s="1"/>
  <c r="A513" s="1"/>
  <c r="A514" s="1"/>
  <c r="A515" s="1"/>
  <c r="A516" s="1"/>
  <c r="A517" s="1"/>
  <c r="A518" s="1"/>
  <c r="A519" s="1"/>
  <c r="A520" s="1"/>
  <c r="A521" s="1"/>
  <c r="A522" s="1"/>
  <c r="A523" s="1"/>
  <c r="A524" s="1"/>
  <c r="A525" s="1"/>
  <c r="A526" s="1"/>
  <c r="A527" s="1"/>
  <c r="A528" s="1"/>
  <c r="A529" s="1"/>
  <c r="A530" s="1"/>
  <c r="A531" s="1"/>
  <c r="A532" s="1"/>
  <c r="A533" s="1"/>
  <c r="A534" s="1"/>
  <c r="A535" s="1"/>
  <c r="A536" s="1"/>
  <c r="A537" s="1"/>
  <c r="A538" s="1"/>
  <c r="A539" s="1"/>
  <c r="A540" s="1"/>
  <c r="A541" s="1"/>
  <c r="A542" s="1"/>
  <c r="A543" s="1"/>
  <c r="A544" s="1"/>
  <c r="A545" s="1"/>
  <c r="A546" s="1"/>
  <c r="A547" s="1"/>
  <c r="A548" s="1"/>
  <c r="A549" s="1"/>
  <c r="A550" s="1"/>
  <c r="A551" s="1"/>
  <c r="A552" s="1"/>
  <c r="A553" s="1"/>
  <c r="A554" s="1"/>
  <c r="A555" s="1"/>
  <c r="A556" s="1"/>
  <c r="A557" s="1"/>
  <c r="A558" s="1"/>
  <c r="A559" s="1"/>
  <c r="A560" s="1"/>
  <c r="A561" s="1"/>
  <c r="A562" s="1"/>
  <c r="A563" s="1"/>
  <c r="A564" s="1"/>
  <c r="A565" s="1"/>
  <c r="A566" s="1"/>
  <c r="A567" s="1"/>
  <c r="A568" s="1"/>
  <c r="A569" s="1"/>
  <c r="A570" s="1"/>
  <c r="A571" s="1"/>
  <c r="A572" s="1"/>
  <c r="A573" s="1"/>
  <c r="A574" s="1"/>
  <c r="A575" s="1"/>
  <c r="A576" s="1"/>
  <c r="A577" s="1"/>
  <c r="A578" s="1"/>
  <c r="A579" s="1"/>
  <c r="A580" s="1"/>
  <c r="A581" s="1"/>
  <c r="A582" s="1"/>
  <c r="A583" s="1"/>
  <c r="A584" s="1"/>
  <c r="A585" s="1"/>
  <c r="A586" s="1"/>
  <c r="A587" s="1"/>
  <c r="A588" s="1"/>
  <c r="A589" s="1"/>
  <c r="A590" s="1"/>
  <c r="A591" s="1"/>
  <c r="A592" s="1"/>
  <c r="A593" s="1"/>
  <c r="A594" s="1"/>
  <c r="A595" s="1"/>
  <c r="A596" s="1"/>
  <c r="A597" s="1"/>
  <c r="A598" s="1"/>
  <c r="A599" s="1"/>
  <c r="A600" s="1"/>
  <c r="A601" s="1"/>
  <c r="A602" s="1"/>
  <c r="A603" s="1"/>
  <c r="A604" s="1"/>
  <c r="A605" s="1"/>
  <c r="A606" s="1"/>
  <c r="A607" s="1"/>
  <c r="A608" s="1"/>
  <c r="A609" s="1"/>
  <c r="A610" s="1"/>
  <c r="A611" s="1"/>
  <c r="A612" s="1"/>
  <c r="A613" s="1"/>
  <c r="A614" s="1"/>
  <c r="A615" s="1"/>
  <c r="A616" s="1"/>
  <c r="A617" s="1"/>
  <c r="A618" s="1"/>
  <c r="A619" s="1"/>
  <c r="A620" s="1"/>
  <c r="A621" s="1"/>
  <c r="A622" s="1"/>
  <c r="A623" s="1"/>
  <c r="A624" s="1"/>
  <c r="A625" s="1"/>
  <c r="A626" s="1"/>
  <c r="A627" s="1"/>
  <c r="A628" s="1"/>
  <c r="A629" s="1"/>
  <c r="A630" s="1"/>
  <c r="A631" s="1"/>
  <c r="A632" s="1"/>
  <c r="A633" s="1"/>
  <c r="A634" s="1"/>
  <c r="A635" s="1"/>
  <c r="A636" s="1"/>
  <c r="A637" s="1"/>
  <c r="A638" s="1"/>
  <c r="A639" s="1"/>
  <c r="A640" s="1"/>
  <c r="A641" s="1"/>
  <c r="A642" s="1"/>
  <c r="A643" s="1"/>
  <c r="A644" s="1"/>
  <c r="A645" s="1"/>
  <c r="A646" s="1"/>
  <c r="A647" s="1"/>
  <c r="A648" s="1"/>
  <c r="A649" s="1"/>
  <c r="A650" s="1"/>
  <c r="A651" s="1"/>
  <c r="A652" s="1"/>
  <c r="A653" s="1"/>
  <c r="A654" s="1"/>
  <c r="A655" s="1"/>
  <c r="A656" s="1"/>
  <c r="C68" i="3"/>
  <c r="C69"/>
  <c r="C70"/>
  <c r="C71"/>
  <c r="C72"/>
  <c r="C73"/>
  <c r="C74"/>
  <c r="C75"/>
  <c r="C76"/>
  <c r="C47"/>
  <c r="C48"/>
  <c r="C49"/>
  <c r="C50"/>
  <c r="C51"/>
  <c r="C52"/>
  <c r="C53"/>
  <c r="C54"/>
  <c r="C55"/>
  <c r="C56"/>
  <c r="C57"/>
  <c r="C58"/>
  <c r="C59"/>
  <c r="C60"/>
  <c r="C61"/>
  <c r="C62"/>
  <c r="C63"/>
  <c r="C64"/>
  <c r="C65"/>
  <c r="C66"/>
  <c r="C67"/>
  <c r="C42"/>
  <c r="C43"/>
  <c r="C44"/>
  <c r="C45"/>
  <c r="C46"/>
  <c r="C41"/>
  <c r="C33"/>
  <c r="C34"/>
  <c r="C35"/>
  <c r="C36"/>
  <c r="C37"/>
  <c r="C38"/>
  <c r="C39"/>
  <c r="C40"/>
  <c r="C32"/>
  <c r="C30"/>
  <c r="C31"/>
  <c r="C24"/>
  <c r="C25"/>
  <c r="C26"/>
  <c r="C27"/>
  <c r="C28"/>
  <c r="C29"/>
  <c r="C15"/>
  <c r="C16"/>
  <c r="C17"/>
  <c r="C18"/>
  <c r="C19"/>
  <c r="C20"/>
  <c r="C21"/>
  <c r="C22"/>
  <c r="C23"/>
  <c r="C14"/>
  <c r="C35" i="2"/>
  <c r="C38"/>
  <c r="N38" s="1"/>
  <c r="C37"/>
  <c r="P37" s="1"/>
  <c r="C36"/>
  <c r="P36" s="1"/>
  <c r="K36" l="1"/>
  <c r="L36" s="1"/>
  <c r="N36"/>
  <c r="P38"/>
  <c r="K37"/>
  <c r="L37" s="1"/>
  <c r="N37"/>
  <c r="C33"/>
  <c r="C31"/>
  <c r="C32"/>
  <c r="C34"/>
  <c r="M28"/>
  <c r="C28" s="1"/>
  <c r="M29"/>
  <c r="C29" s="1"/>
  <c r="M30"/>
  <c r="C30" s="1"/>
  <c r="M27"/>
  <c r="K29" l="1"/>
  <c r="L29" s="1"/>
  <c r="K28"/>
  <c r="L28" s="1"/>
  <c r="K38"/>
  <c r="L38" s="1"/>
  <c r="K35"/>
  <c r="L35" s="1"/>
  <c r="K34"/>
  <c r="L34" s="1"/>
  <c r="K33"/>
  <c r="L33" s="1"/>
  <c r="K32"/>
  <c r="L32" s="1"/>
  <c r="K31"/>
  <c r="L31" s="1"/>
  <c r="K30"/>
  <c r="L30" s="1"/>
  <c r="C27"/>
  <c r="K27" s="1"/>
  <c r="P35"/>
  <c r="N35"/>
  <c r="P34"/>
  <c r="N34"/>
  <c r="P33"/>
  <c r="N33"/>
  <c r="P32"/>
  <c r="N32"/>
  <c r="P31"/>
  <c r="P30"/>
  <c r="N30"/>
  <c r="P29"/>
  <c r="P28"/>
  <c r="P27" l="1"/>
  <c r="L27"/>
  <c r="N27"/>
  <c r="N28"/>
  <c r="N29"/>
  <c r="N31"/>
</calcChain>
</file>

<file path=xl/sharedStrings.xml><?xml version="1.0" encoding="utf-8"?>
<sst xmlns="http://schemas.openxmlformats.org/spreadsheetml/2006/main" count="3346" uniqueCount="1478">
  <si>
    <t>Название магазина</t>
  </si>
  <si>
    <t>Компания</t>
  </si>
  <si>
    <t>Конт. Лицо</t>
  </si>
  <si>
    <t>E-mail</t>
  </si>
  <si>
    <t>категория</t>
  </si>
  <si>
    <t>id категории</t>
  </si>
  <si>
    <t>id товара</t>
  </si>
  <si>
    <t>цена</t>
  </si>
  <si>
    <t>id родительской категории</t>
  </si>
  <si>
    <t>название картинки</t>
  </si>
  <si>
    <t>название товара</t>
  </si>
  <si>
    <t>под заказ</t>
  </si>
  <si>
    <t>Erica cтол</t>
  </si>
  <si>
    <t>Erica кресло</t>
  </si>
  <si>
    <t>артикул</t>
  </si>
  <si>
    <t xml:space="preserve">описание </t>
  </si>
  <si>
    <t>5781-61</t>
  </si>
  <si>
    <t>цена дилерская</t>
  </si>
  <si>
    <t>min цена</t>
  </si>
  <si>
    <t>цена со скидкой 5%</t>
  </si>
  <si>
    <t>соблюдение мин. Цены</t>
  </si>
  <si>
    <t>5791-61</t>
  </si>
  <si>
    <t xml:space="preserve">Кресло с подлокотниками, Tb 60 см, Td 69 см, Th 82 см, ротанг, полиэстер/ Миниатюрная коллекция мебели Sanna отлично подойдет для небольших помещений.Подушки на сиденье включены с комплект поставки. </t>
  </si>
  <si>
    <t>наличие</t>
  </si>
  <si>
    <t>прибыль, руб.</t>
  </si>
  <si>
    <t>прибыль, %</t>
  </si>
  <si>
    <t>5792-61</t>
  </si>
  <si>
    <t xml:space="preserve">Диван 2,5-местн, Tb 130 см, Td 69 см, Th 82 см, ротанг, полиэстер. Миниатюрная коллекция мебели Sanna отлично подойдет для небольших помещений.Подушки на сиденье включены с комплект поставки. </t>
  </si>
  <si>
    <t>Стол, 115 x 70 см Высота 67 см, ротанг, стеклянная столешница. Миниатюрная коллекция мебели Sanna отлично подойдет для небольших помещений.</t>
  </si>
  <si>
    <t>картинки выслать отдельно архивом с одной папкой. В идеале привести их все к одному шаблону с упоминанием id, например pic_2280</t>
  </si>
  <si>
    <t xml:space="preserve">Sanna  Кресло </t>
  </si>
  <si>
    <t xml:space="preserve">Sanna Стол </t>
  </si>
  <si>
    <t xml:space="preserve"> Sanna Диван</t>
  </si>
  <si>
    <t xml:space="preserve">Sabina диван </t>
  </si>
  <si>
    <t>5812-6</t>
  </si>
  <si>
    <t xml:space="preserve">Диван 3-местн, Tb 177 см Th 77 см, ротанг. Великолепный трехместный диван из коллекции Sabina натурального цвета. Он целиком выполнен из толстых прутьев натурального ротанга предназначенного для использования в помещении. Например вы можете создать лаунж зону или поставить его в зимнем саду. </t>
  </si>
  <si>
    <t xml:space="preserve">Кресло , 70 x 77 см, ротанг. Великолепное кресло из коллекции Sabina натурального цвета. Оно целиком выполнено из толстых прутьев натурального ротанга предназначенного для использования в помещении. Например вы можете создать лаунж зону или поставить его в зимнем саду. </t>
  </si>
  <si>
    <t>5803-6</t>
  </si>
  <si>
    <t>Стол, 123 x 74 см Высота 56 см, ротанг,, стеклянная столешница 5mm. Стол из коллекции Sabina натурального цвета. Он целиком выполнен из толстых прутьев натурального ротанга предназначенного для использования в помещении. Например вы можете создать лаунж зону или поставить его в зимнем саду. В комплекте со столом идет стеклянная столешница.</t>
  </si>
  <si>
    <t>5811-6</t>
  </si>
  <si>
    <t>Sabina стол</t>
  </si>
  <si>
    <t>Maggio кресло</t>
  </si>
  <si>
    <t>10631-5-5</t>
  </si>
  <si>
    <t xml:space="preserve">Кресло , 46 x 47 x 43, Tb 58 см, Th 82 см, круглый 3 мм ротанг, алюминиевый каркас, подушка - полиэстер текстиль. Кресло 10631-5-5 Maggio выполнено из искусственного ротанга белого цвета на алюминиевом каркасе. В комплекте с креслами идет подушка белого цвета. Также кресла удобно хранить благодаря тому, что они штабелируются и не занимают большой площади. </t>
  </si>
  <si>
    <t>Sabina кресло</t>
  </si>
  <si>
    <t>Maggio стол</t>
  </si>
  <si>
    <t>10687-8</t>
  </si>
  <si>
    <t>10684-8-70</t>
  </si>
  <si>
    <t>10685-8-70</t>
  </si>
  <si>
    <t>Tara стол</t>
  </si>
  <si>
    <t>Tara угловая секция</t>
  </si>
  <si>
    <t>Tara центральная секция</t>
  </si>
  <si>
    <t xml:space="preserve">Стол, Ø 115 см Высота 73 см, круглый 3 мм ротанг, алюминиевый каркас, 8мм черный стекло. Столешница полностью выполнена из толстого каленого стекла. Необычный стол, который привлечет внимание ваших гостей. </t>
  </si>
  <si>
    <t xml:space="preserve">Стол, 71 x 71 см Высота 26 см, 11 мм ротанг, стальной каркас, стекло. Tara - это секционная мебель, состоящая из трех элементов: угловой секции, центральной секции и стола со стеклянной столешницей. Вся мебель выполнена из искусственного ротанга на стальном каркасе. Подушки включены в комплект. Красивые клетчатые спинки секции можно использовать для выращивания вьющихся растений. </t>
  </si>
  <si>
    <t xml:space="preserve">Центральная секция, Tb 71 см, Td 84 см, Th 124 см, 30 мм ротанг, стальной каркас, 287 g olefin текстиль. Tara - это секционная мебель, состоящая из трех элементов: угловой секции, центральной секции и стола со стеклянной столешницей. Вся мебель выполнена из искусственного ротанга на стальном каркасе. Подушки включены в комплект. Красивые клетчатые спинки секции можно использовать для выращивания вьющихся растений. </t>
  </si>
  <si>
    <t xml:space="preserve">Угловая секция, Tb 84 см, Td 84 см, Th 124 см, 30 мм ротанг, стальной каркас, 287 g olefin текстиль. Tara - это секционная мебель, состоящая из трех элементов: угловой секции, центральной секции и стола со стеклянной столешницей. Вся мебель выполнена из искусственного ротанга на стальном каркасе. Подушки включены в комплект. Красивые клетчатые спинки секции можно использовать для выращивания вьющихся растений. </t>
  </si>
  <si>
    <t>1999</t>
  </si>
  <si>
    <t>1993</t>
  </si>
  <si>
    <t>1998</t>
  </si>
  <si>
    <t>MADRAS стол</t>
  </si>
  <si>
    <t>MADRAS скамья</t>
  </si>
  <si>
    <t xml:space="preserve">Кресло с подлокотниками, 50 x 49 x 44, Tb 60 см, Th 92 см, крашеный тик. Кресло из коллекции Madras выполнено из искусственно состаренного тикового дерева. Оно очень удобное, благодаря глубокой посадке и имеет элегантную спинку с узором. Это кресло прекрасно впишется в ландшафт Вашего сада, веранды или террасы. </t>
  </si>
  <si>
    <t xml:space="preserve">Стол, 150 x 90 см Высота 76 см, крашеный тик. Обеденный стол из коллекции Madras выполнен из искусственно состаренного тикового дерева. За этим столом будет приятно собраться с семьей или друзьями для обеда на открытом воздухе, веранде или террасе. Натуральный материал всегда привлекает к себе уютностью природы. </t>
  </si>
  <si>
    <t>MADRAS кресло</t>
  </si>
  <si>
    <t xml:space="preserve">Диван, 142 x 49 x 44, Tb 150 см, Th 92 см, крашеный тик. Скамья Madras 1998 выполнена из искусственно состаренного тикового дерева. Она очень удобна, благодаря глубокой посадке и имеет элегантную спинку с узором. Эта скамья прекрасно впишется в ландшафт Вашего сада, веранды или террасы. </t>
  </si>
  <si>
    <t>2021</t>
  </si>
  <si>
    <t>1765HA-21</t>
  </si>
  <si>
    <t>1765VA-21</t>
  </si>
  <si>
    <t>1765-21</t>
  </si>
  <si>
    <t>1764-21</t>
  </si>
  <si>
    <t>1768</t>
  </si>
  <si>
    <t>Colin стол</t>
  </si>
  <si>
    <t>Milano правая секция</t>
  </si>
  <si>
    <t>Milano левая секция</t>
  </si>
  <si>
    <t>Milano угловая секция</t>
  </si>
  <si>
    <t>Milano центральная секция</t>
  </si>
  <si>
    <t xml:space="preserve">Стол, 90 см Высота 48 см, крашеный натуральный тик. Кофейный столик Colin выполнен из тикового дерева натурального цвета и хорошо сочетается с коллекцией модульной мебели Milano. Он прекрасно впишется в интерьер Вашей террасы или зимнего сада. Столик будет одинаково хорошо сочетаться как с плетеной мебелью, так и с мебелью из тикового дерева. </t>
  </si>
  <si>
    <t xml:space="preserve">Правая секция,  крашеный натуральный тик incl подушка для in Seminyak, 2 backrest Подушки в комплекте. Коллекция Milano - это очень стильная модульная группа, выполненная из массива тика. В рамках модели производятся два стола (круглый и квадратный), угловая секция, конечная секция и центральная секция.
В стоимость модели включены подушки бежевого цвета, можно дополнительно заказать подушки коричневого цвета. </t>
  </si>
  <si>
    <t xml:space="preserve">Левая секция,  крашеный натуральный тик inklподушка для in Seminyak, 2 backrest Подушки в комплекте. Коллекция Milano - это очень стильная модульная группа, выполненная из массива тика. В рамках модели производятся два стола (круглый и квадратный), угловая секция, конечная секция и центральная секция.
В стоимость модели включены подушки бежевого цвета, можно дополнительно заказать подушки коричневого цвета. </t>
  </si>
  <si>
    <t xml:space="preserve">Угловая секция,  крашеный натуральный тик incl подушка для in Seminyak, 3 backrest Подушки в комплекте. Коллекция Milano - это очень стильная модульная группа, выполненная из массива тика. В рамках модели производятся два стола (круглый и квадратный), угловая секция, конечная секция и центральная секция.
В стоимость модели включены подушки бежевого цвета, можно дополнительно заказать подушки коричневого цвета. </t>
  </si>
  <si>
    <t xml:space="preserve">Центральная секция,  крашеный натуральный тик incl подушка для Seminyak, 2 задние Подушки в комплекте. Коллекция Milano - это очень стильная модульная группа, выполненная из массива тика. В рамках модели производятся два стола (круглый и квадратный), угловая секция, конечная секция и центральная секция.
В стоимость модели включены подушки бежевого цвета, можно дополнительно заказать подушки коричневого цвета. </t>
  </si>
  <si>
    <t>Milano стол</t>
  </si>
  <si>
    <t xml:space="preserve">Стол, 90 x 90 см Высота 48 см, крашеный натуральный тик. Кофейный столик из коллекции модульной мебели Milano выполнен из тикового дерева натурального цвета. Он прекрасно впишется в интерьер Вашей террасы или зимнего сада. Столик будет одинаково хорошо сочетаться как с плетеной мебелью, так и с мебелью из тикового дерева. </t>
  </si>
  <si>
    <t>ООО "Солнечный дворик"</t>
  </si>
  <si>
    <t>Юрий</t>
  </si>
  <si>
    <t>доставка ДЛ , Березовский- Екб, руб.</t>
  </si>
  <si>
    <t>Непоседа письменный стол левый</t>
  </si>
  <si>
    <t>Непоседа тумба</t>
  </si>
  <si>
    <t xml:space="preserve"> Каркас изделия, изготовленый из брусьев древесины сосны, фанеры толщиной 10, 15, 21 и 3 мм, ламинированной древесностружечной плиты белого цвета с меламиновой кромкой, оклееной пенополиуретаном толщиной 30 мм, средней плотности, а спинка кровати, а спинка кровати оклеена пенополиуретаном толщиной 30+10 и 50 мм. Кровать выполняется в 3-х размерах, соответствующих размерам спального места 1400*2000 мм, 1600*2000 мм и 1800*2000 мм, а также может быть изготовлена с учетом ваших пожеланий по индивидуальным размерам. 
     Кровать изготавливается как в эластичной экокожи на тканевой основе, так и существует возможность изготовления из однотонных тканей флоковой, велюровой и бархатной основах, и декорирована пуговицами диаметром 28 мм или стразами, на ваш выбор.
    Дополнительно к кровати можно приобрести на выбор светодиодную подсветку (эко - синяя или меняющаяся регулируемая с пульта управления).   
Габаритные и транспортные размеры:
Кровать "Венеция 140" 
2360*1635*990 мм (спальное место 1400*2000 мм)
Вес: 77 кг.</t>
  </si>
  <si>
    <t>http://diana-russo.ru/pics500/userimages/article/venetsiya915298073999__kopiya.jpg</t>
  </si>
  <si>
    <t>Интерьерная кровать "Венеция"</t>
  </si>
  <si>
    <t xml:space="preserve"> Каркас изделия, изготовленый из брусьев древесины сосны и древесно-стужечной плиты, оклеивается поролоном толщиной 10 мм, средней плотности, соответствующей международному стандарту. Спинка кровати выполнена в виде выпуклых ромбов, что делает эту кровать универсальной как для классического интерьера, так и модерна. Кровать имеет две угловые опоры (деревянные либо металлические) изображены на фотографиях. Кровать выполняется в 3-х размерах, соответствующих размерам спального места 1400*2000 мм, 1600*2000 мм и 1800*2000 мм, а также может быть изготовлена с учетом ваших пожеланий по индивидуальным размерам. 
  Кровать изготавливается как в эластичной экокоже, так и существует возможность изготовления в мягких и эластичных тканях. По вашему желанию кровать можно оснастить двумя газовыми амортизаторами для подъема ортопедического основания. Кровать с подъемным механизмом позволяет размещать определенное количество вещей и тем самым значительно облегчает проблему, связанную с хранением белья и экономией площади вашей спальни. Дополнительно к кровати можно приобрести на выбор светодиодную подсветку (эко - синяя или меняющаяся регулируемая с пульта управления). 
Габаритные и транспортные размеры:
Кровать "Вена 140" 
2130*1520*990 мм (спальное место 1400*2000 мм)
Вес: 72 кг 
Объём: 0,59 м3  </t>
  </si>
  <si>
    <t>http://diana-russo.ru/pics500/userimages/article/vena137699436908.jpg</t>
  </si>
  <si>
    <t>Интерьерная кровать "Вена"</t>
  </si>
  <si>
    <t xml:space="preserve">Каркас изделия, изготовленый из брусьев древесины сосны и древесно-стужечной плиты, оклеивается пенополиуретаном, средней плотности, соответствующей международному стандарту. Кровать выполняется в 3-х размерах, соответствующих размерам спального места 1400*2000 мм, 1600*2000 мм и 1800*2000 мм, а также может быть изготовлена с учетом ваших пожеланий по индивидуальным размерам. 
     Кровать изготавливается как в эластичной экокожи на тканевой основе, так и существует возможность изготовления из однотонных эластичных тканей флоковой, велюровой и бархатной основах. Данная модель кровати не имеет механизма для подъёма ортопедического основания и короба для хранения белья. Дополнительно к кровати можно приобрести на выбор светодиодную подсветку (эко - синяя или меняющаяся регулируемая с пульта управления). 
Габаритные и транспортные размеры:
Кровать "Пекин 140" 
2470*1700*960 мм (спальное место 1400*2000 мм)
Вес: 71 кг 
Объём: 0,78 м3  </t>
  </si>
  <si>
    <t>http://diana-russo.ru/pics500/userimages/article/pekin21116787412.jpg</t>
  </si>
  <si>
    <t>Интерьерная кровать "Пекин"</t>
  </si>
  <si>
    <t>Диван 3-х местный Бональд ЗДР</t>
  </si>
  <si>
    <t xml:space="preserve">Диван 3-х местный Бональд </t>
  </si>
  <si>
    <t>Механизм трансформации Mixotoile (Французская раскладушка)Габаритные размеры:
-длина дивана: 235 см
-глубина дивана: 86 см
-высота дивана: 93 см
-глубина сиденья: 56 см
-высота сиденья над полом: 44 см
-размер спального места: 147*185 см
-глубина дивана в разложенном состоянии: 221 см
Транспортные габариты:
-объем: 1,87 м3
-вес: 102 кг</t>
  </si>
  <si>
    <t>http://diana-russo.ru/pics500/userimages/article/divan_bonald529966404Bonald__3.jpg</t>
  </si>
  <si>
    <t>Угловой диван Паскаль</t>
  </si>
  <si>
    <t>Угловой диван Паскаль-М</t>
  </si>
  <si>
    <t>http://diana-russo.ru/pics500/userimages/cat/110_big_foto1.JPG</t>
  </si>
  <si>
    <t>Габаритные размеры:
-длина дивана: 246 см
-глубина дивана: 240 см
-высота дивана: 81 см
-глубина сиденья: 57 см
-высота сиденья над полом: 46 см
-размер спального места: 87*182 см
-глубина дивана в разложенном состоянии: 246 см</t>
  </si>
  <si>
    <t>http://diana-russo.ru/pics500/userimages/article/freid672973979Freid.jpg</t>
  </si>
  <si>
    <t xml:space="preserve">
Габаритные размеры дивана углового:
-длина дивана: 250 см
-глубина дивана: 265 см
-высота дивана: 95 см
-глубина сиденья: 70 см
-высота сиденья над полом: 40 см</t>
  </si>
  <si>
    <t xml:space="preserve"> Недорогой, качественный, компактный, стильный и современный диван, который украсит собой любую квартиру. Дугообразный фасад, чуть скругленные подлокотники – подушки и устойчивые хромированные ножки-опоры вносят элемент современности в строгий и четкий внешний вид дивана. Объемный и вместительный короб из ламината состоит из двух отделений в которых удобно хранить не только постельные принадлежности и белье, но и прочие бытовые мелочи. Надежный механизм трансформации – еврокнижка не создаст владельцам дивана проблем с его эксплуатацией. Этой моделью наша фабрика открывает целую серию изделий эконом-класса, которые наверняка оценят наши покупатели. Исполнение модели "Эко" возможно с применением широкого асссортимента недорогих, но качественных мебельных тканей самых разнообразных расцветок.
Габаритные размеры:
-длина дивана: 193 см
-глубина дивана: 90 см
-высота дивана с подушками: 90 см
-глубина сиденья с подушками: 75 см
-высота без подушек: 80 см
-высота сиденья над полом: 41 см
-размер спального места: 193*132 см
Габаритные размеры дивана углового:
-длина дивана: 250 см
-глубина дивана: 265 см
-высота дивана: 95 см
-глубина сиденья: 70 см
-высота сиденья над полом: 40 см</t>
  </si>
  <si>
    <t>Угловой диван продолжает линейку недорогой, модной и качественной мебели от «ДИАНА РУССО» с механизмом трансформации - еврокнижка. Данная модель углового дивана может быть выполнена как с левосторонним, так и с правосторонним размещением угла. Казалось бы, немаленькие размеры углового дивана «Эко-М» облегчают три изящные декоративные подушечки, которые входят в стандартную комплектацию дивана. Накладные подушки-подлокотники значительно увеличивают спальную поверхность углового дивана и не занимают дополнительного места. Скругленные линии основных контуров этой модели создают ощущение так называемого «плавного дизайна», который поможет создать настоящий уголок уюта и безмятежности в любом, даже самом ультра-современном доме.Благодаря угловому канапе модель «Эко-М» дополнительно обрела большой, вместительный короб для постельных принадлежностей и белья. Для удобства транспортировки угловой диван разделен на две части: часть канапе, и часть непосредственно дивана.
Габаритные размеры:
-длина дивана: 215 см
-глубина дивана: 135 см
-высота дивана с подушками: 90 см
-глубина сиденья с подушками: 115 см
-высота без подушек: 80 см
-высота сиденья над полом: 41 см
-размер спального места: 215*132 см</t>
  </si>
  <si>
    <t xml:space="preserve">  Мебель для детской комнаты должна быть функциональной, безопасной и удобной. Мебельная фабрика «ДИАНА РУССО» учитывала эти факторы при разработке мебели для детской комнаты. Основной цвет был выбран дуб млечный, это светлый и приятный глазу оттенок, который можно сочетать с яркими цветами, такими как лайм, манго и голубой. Модели могут быть выполнены как в комбинированном, так и однотонном варианте цветовой гаммы. 
Габаритные размеры:
-длина: 194 см
-ширина: 113 см
-высота: 182 см
-размер спального места: 190*80 см. 
Транспортные габариты: 
-объём: 0,34 м3 
-вес:140кг
- количество мест: 3 шт. 
Цены в прайс-листе указаны без матрасов. Тумба и подставка под системный блок не входят в стоимость.
Материал: ЛДСП  
Цветовое исполнение:
Комбинированный - дуб млечный-манго, дуб млечный-лайм, дуб млечный-голубой. 
Однотонный - вишня, дуб млечный. </t>
  </si>
  <si>
    <t>http://diana-russo.ru/pics500/userimages/article/neposeda_11842309176pr__1.jpg</t>
  </si>
  <si>
    <t xml:space="preserve">  Мебель для детской комнаты должна быть функциональной, безопасной и удобной. Мебельная фабрика «ДИАНА РУССО» учитывала эти факторы при разработке мебели для детской комнаты. Основной цвет был выбран дуб млечный, это светлый и приятный глазу оттенок, который можно сочетать с яркими цветами, такими как лайм, манго и голубой. Модели могут быть выполнены как в комбинированном, так и однотонном варианте цветовой гаммы. 
Габаритные размеры:
-ширина: 113 см
-высота: 182 см
-длина: 194 см
-размер спального места: 190*80 см.
Транспортные габариты:
-объём: 0,36 м3
-вес: 159 кг 
- количество мест: 3 шт.  
Цены в прайс-листе указаны без матрасов. 
Материал: ЛДСП  
Цветовое исполнение:
Комбинированный - дуб млечный-манго, дуб млечный-лайм, дуб млечный-голубой.
Однотонный - вишня, дуб млечный.</t>
  </si>
  <si>
    <t>http://diana-russo.ru/pics500/userimages/article/neposeda_2458057168pr__2.jpg</t>
  </si>
  <si>
    <t>Описание:
      Мебель для детской комнаты должна быть функциональной, безопасной и удобной. Мебельная фабрика «ДИАНА РУССО» учитывала эти факторы при разработке моделей детской мебели. Основной цвет был выбран дуб млечный, это светлый и приятный глазу оттенок, который можно сочетать с яркими цветами, такими как лайм, манго и голубой. Модели могут быть выполнены как в комбинированном, так и однотонном варианте цветовой гаммы. Тумба для компьютерного стола на колёсиках, позволяет передвигать её, если необходимо сделать перестановку или уборку. Глубокие ящики позволяют хранить вещи и держать рабочую зону стола в чистоте. Компьютерный стол можно приобрести как с правым так и с левым углом. 
 Габаритные размеры стола:
-длина: 110 см
-ширина: 80 см
-высота: 75 см 
Транспортные габариты:
-объём: 0,06 м3
-вес: 22 кг
Габаритные размеры тумбы:
-длина: 40 см
-ширина: 51 см
-высота: 60 см 
Транспортные габариты:
-объём: 0,4 м3
-вес: 21 кг</t>
  </si>
  <si>
    <t>http://diana-russo.ru/pics500/userimages/article/kompyuternii_stol_i_tumba1493275579Neposeda__stol.jpg</t>
  </si>
  <si>
    <t>http://diana-russo.ru/pics200/userimages/article/kompyuternii_stol_i_tumba1313970000Neposeda__tumba.jpg</t>
  </si>
  <si>
    <t>http://diana-russo.ru/pics500/userimages/article/divan_eko_31541233004Eko__3.jpg</t>
  </si>
  <si>
    <t>http://diana-russo.ru/pics500/userimages/article/divan_eko_m1100080941Eko__M__2.jpg</t>
  </si>
  <si>
    <t>http://www.rina-mebel.ru/usr/image/miram01-1.jpg</t>
  </si>
  <si>
    <t>Диван Мирам 01</t>
  </si>
  <si>
    <t>Диван и кресло снабжены механизмом трансформации «Клик-кляк ТАНГО»
Клик-кляк - это один из самых современных механизмов трансформации, разработанный французскими инженерами. Главные особенности этого механизма: три положения «сидя», «полулежа», «лежа» и несколько положений наклона подлокотников. 
 Диван и кресло имеют съемные чехлы, простеганные на итальянском оборудовании с использованием холлофайбера 400 гр/м.кв. 
Вместительный ящик для для белья. 
В основе наполнителя спального места: пружинный матрас на ортопедических латах.
Съемные чехлы позволяют легко ухаживать за мягкой мебелью и заменять обивку дивана без особых затрат. 
ТРАНСФОРМАЦИЯ ДИВАНОВ с механизмом «Клик-Кляк Танго»: из сложенного состояния нужно опустить подлокотники, потянув их до упора на себя, а затем опустить и опрокинуть назад на спинку, придерживая рамку сиденья, затем отжать сиденье до второго щелчка. Таким образом диван раскладывается в положение «кровать» или «полусидя». 
Кресло имеет аналогичный дивану механизм трансформации, но из-за меньших размеров, спальное место образуется 120*130 см, а если подставить к креслу пуф из комплекта, образуется полноценное сальное место и для взрослого человека
 На пуф можно по желанию приобрести столешницу из МДФ, в этом случае пуф будет выполнять функцию журнального столика.
Дополнительные опции: 
подушки, дополнительный чехол 
 Габариты: ширина 1750, глубина 1050, высота 1030
 Спальное место: ширина 2005, глубина 1350, высота 450</t>
  </si>
  <si>
    <t>http://www.rina-mebel.ru/usr/image/MLider%20divan.jpg</t>
  </si>
  <si>
    <t>Диван Мирам Лидер</t>
  </si>
  <si>
    <t>МНОГОФУНКЦИОНАЛЬНАЯ МЯГКАЯ МЕБЕЛЬ
 Диван и кресло снабжены механизмом трансформации «Клик-кляк ТАНГО»
 Клик-кляк - это один из самых современных механизмов трансформации, разработанный французскими инженерами. Главные особенности этого механизма: три положения «сидя», «полусидя», «лежа». Диван с механизмом «клик-кляк» имеет съемный чехол, простеганный на итальянском оборудовании с использованием холлофайбера 400 гр/м.кв. Вместительный бельевой ящик
Наполнение спального места: пружинный матрас на ортопедических латах. Благодаря утяжкам, чехол имеет особую пышность.
Съемные чехлы позволяют легко ухаживать за мягкой мебелью и заменять обивку дивана без особых затрат. 
 Кресло имеет аналогичный дивану механизм трансформации, но из-за меньших размеров, спальное место образуется 120*130 см, а если подставить к креслу пуф из комплекта, образуется полноценное сальное место и для взрослого человека
Дополнительные опции:
 Модель может комплектоваться креслом, пуфом, столешницей на пуф,подушками
Габариты дивана: 1030х1750х1050 
Спальное место: 450х2005х1350</t>
  </si>
  <si>
    <t>http://www.rina-mebel.ru/usr/image/20121203_173451.jpg</t>
  </si>
  <si>
    <t>Мирам Лидер модульный угловой диван-кровать</t>
  </si>
  <si>
    <t>КОМПЛЕКТ МЯГКОЙ МЕБЕЛИ МИРАМ Лидер
 Модульный угловой диван-кровать
 Угловой диван состоит из модулей диван, угловой сектор и модуль кресло.
 Диван и кресло снабжены механизмом трансформации «Клик-кляк ТАНГО»
 Главные особенности этого механизма: три положения «сидя», «полусидя», «лежа». Подлокотники модулей дивана и кресла имеют несколько положений наклона.
 Чехол простеган на итальянском оборудовании с использованием холлофайбера 400 гр/м.кв. Благодаря утяжкам, чехол имеет особую пышность. 
 Наполнение спального места: пружинный матрас на ортопедических латах. 
 Возможно изготовление углового дивана с модулем диван+угловой сектор+диван. В данном исполнении габаритные размеры дивана составят 280 см*280см
 Дополнительные опции: 
 пуф, кресло, подушки</t>
  </si>
  <si>
    <t>http://www.rina-mebel.ru/usr/image/London_1.jpg</t>
  </si>
  <si>
    <t>Лондон диван-кровать</t>
  </si>
  <si>
    <t xml:space="preserve"> Диван-кровать Лондон с механизмом трансформации клик-кляк.
Чехол дивана простеган на итальянском оборудовании с использованием холофайбера 400 гр/м.кв. Вместительный бельевой ящик. Металлический механизм трансформации с ортопедической решеткой прост и надежен в эксплуатации.
Матрас дивана выполнен из блока пружин Bonel. Большой выбор ткани/экокожи
Диван комплектуется креслом, пуфом.
Возможно угловое исполнение (Диван-кровать с банкеткой)
Срок изготовления 7-21 день в зависимости от выбранной ткани.
Размер спального места: 1300*1900
Габаритные размеры: 2250*950*1000</t>
  </si>
  <si>
    <t>http://www.rina-mebel.ru/usr/image/klak%2004%20b.jpg</t>
  </si>
  <si>
    <t>Диван Клик-кляк 04</t>
  </si>
  <si>
    <t>Конструкция дивана «клик-кляк» — усовершенствованный аналог привычного потребителю механизма трансформации «диван-книжка», разработанный французскими инженерами. Но, в отличие от классического варианта, он более совершенен. К складному металлическому каркасу-раме прикреплены «латы» — слегка выпуклые пружинящие пластины, изготовленные из древесины. Именно благодаря им, матрац имеет ортопедические свойства, что очень важно для правильного положения позвоночника во время сна или отдыха. 
 Раскладывается диван с механизмом «клик-кляк» так же, как и традиционный «диван-книжка». Однако, в современном варианте трансформации кроме положений «сидя» и «лежа» предусмотрен вариант «релакс». Он позволяет человеку находиться в положении полусидя. 
 Диван «Клик-Кляк» эргономичен, что очень важно для современной мебели. Даже разложенным он не занимает в комнате много места. Он оборудован ящиками для белья. Вы сможете оборудовать спальное место вдоль стены, что очень удобно, если квартира малогабаритная. 
Диван имеет съемный чехол, простеганный на итальянском оборудовании с использованием холлофайбера 400 гр/м.кв. Наполнение спального места: пружинный матрас на ортопедических латах. Вы можете заказать обивку дивана, которая будет гармонировать с особенностями интерьера дома или квартиры и соответствовать вашему вкусу. 
Процесс трансформации диванов с механизмом «Клик-Кляк»: из сложенного состояния нужно опрокинуть назад на спинку, придерживая рамку сиденья, затем отжать сиденье до второго щелчка. Таким образом диван раскладывается в положение «кровать» или «полусидя». 
 Габаритные размеры: Д*Г*В  1930*1000*950 Спальное место 1300*1930</t>
  </si>
  <si>
    <t>http://www.rina-mebel.ru/usr/image/elf-02_1.jpg</t>
  </si>
  <si>
    <t>Диван-кушетка Эльф 02</t>
  </si>
  <si>
    <t>ДИВАН КУШЕТКА ЭЛЬФ
 Компактная и легко трансформируемая в комфортную односпальную кровать, эта кушетка стала обитательницей огромного количества детских комнат. Конструкция подлокотников и спинки настолько удобна, что родители с удовольствием заказывают эту модель для детей всех возрастов, и особенно - для самых маленьких. А съемный чехол из "детских" тканей ярких расцветок будет радовать Вашего малыша не один год. 
 Матрас из высокоупругого полиуретана с основанием латофлекс создают ровное спальное место. По своим свойствам такие матрасы не уступают ортопедическим.
 Съемные чехлы позволяют легко ухаживать за мягкой мебелью и заменять обивку дивана без особых затрат. 
 А в бельевом ящике поместится много любимых игрушек 
 Спальное место кушетки 200 х 80</t>
  </si>
  <si>
    <t>http://www.rina-mebel.ru/usr/image/Lider%20kushetka.jpg</t>
  </si>
  <si>
    <t>ДИВАН КУШЕТКА Лидер</t>
  </si>
  <si>
    <t xml:space="preserve">Компактная и легко трансформируемая в комфортную односпальную кровать эта модель идеально подойдет для кухни или офиса
Возможно изготовление как в ткани так и в коже (натуральной или искусственной)
Матрас из высокоупругого полиуретана с основанием латофлекс создают ровное спальное место. По своим свойствам такие матрасы не уступают ортопедическим. 
Различные варианты ткани и экокожи.  
Габаритные размеры: ширина 1750 глубина 750 высота 800 
Спальное место 2050*750мм 
 </t>
  </si>
  <si>
    <t>Диван-кровать Аккордеон 01 (120)</t>
  </si>
  <si>
    <t>Диван-кровать Аккордеон 01 (120)
Описание:
Компактный диван, одним движением руки превращается в полноценную кровать.
Характеристики:Габариты 1250x1000x900 (сп. место 1200x1950)
Механизм АККОРДЕОН
Материал обивки Съемный чехол из мебельной ткани на выбор, простеганный на итальянском оборудовании с использованием холлофайбера 400 гр/м.кв
Матрас Пенополиуретан
Каркас металлокаркас
Примечание Возможна комплектация с бельевым ящиком. Может комплектоваться креслом-кроватью. Съемный чехол.  Возможен изготовление дивана с шириной спального места 140 или 160 см.</t>
  </si>
  <si>
    <t>Диван Париж</t>
  </si>
  <si>
    <t xml:space="preserve">Функциональный диван-кровать из серии моделей "Франция". 
Удобный и надежный механизм трансформации Аккордеон, Полноценное спальное место обеспечивает ортопедический матрас. Съемный чехол - одеяло простеган на холофайбере 400 гр/м.кв 
Съемные чехлы позволяют легко ухаживать за мягкой мебелью и заменять обивку дивана без особых затрат. 
ТРАНСФОРМАЦИЯ ДИВАНОВ Раскладка дивана напоминает движения, когда человек растягивает гармошку: сиденье слегка поднимается и выдвигается на себя. В разложенном виде диван имеет большое ровное спальное место.  
Большое преимущество данной модели - ортопедический матрас на основе блока независимых пружин TFK, высота матраса 12-14 см 
подушки, спинка входят в комплект </t>
  </si>
  <si>
    <t>Лион диван-кровать</t>
  </si>
  <si>
    <t>Механизм трансформации КНИЖКА, металлический каркас с ортопедическими латами, три положения наклона спинки: сидя, лежа, релакс
Съемный чехол, вместительный бельевой ящик.
Размер спального места: 1300*1900 мм</t>
  </si>
  <si>
    <t>Уличный комплекс «Замок»</t>
  </si>
  <si>
    <t>Уличный комплекс «Башни»</t>
  </si>
  <si>
    <t>Уличный комплекс «Избушка»</t>
  </si>
  <si>
    <t>Уличный комплекс «Теремок»</t>
  </si>
  <si>
    <t>Уличный комплекс «Дворик»</t>
  </si>
  <si>
    <t>Уличный комплекс «Дворик с горкой»</t>
  </si>
  <si>
    <t>Уличный комплекс «Дворик» модиф.</t>
  </si>
  <si>
    <t xml:space="preserve">Уличный комплекс «Дворик» модиф. </t>
  </si>
  <si>
    <t>Уличный комплекс «Боярыня»</t>
  </si>
  <si>
    <t>Уличный комплекс «Палитра»</t>
  </si>
  <si>
    <t>Игровой комплекс «Солнышко»</t>
  </si>
  <si>
    <t>Игровой комплекс «Кораблик Юнга»</t>
  </si>
  <si>
    <t>Игровой комплекс «Кают - Компания»</t>
  </si>
  <si>
    <t>Уличный комплекс «Буратино»</t>
  </si>
  <si>
    <t>Уличный комплекс «Мозаика»</t>
  </si>
  <si>
    <t>Уличный комплекс «Маленький принц»</t>
  </si>
  <si>
    <t>Уличный комплекс  «Млечный путь»</t>
  </si>
  <si>
    <t>Уличный комплекс «Эльф»</t>
  </si>
  <si>
    <t>Уличный комплекс «Мальвина»</t>
  </si>
  <si>
    <t>Уличный комплекс «Ягодка»</t>
  </si>
  <si>
    <t>Уличный комплекс «Алые паруса»</t>
  </si>
  <si>
    <t>Уличный комплекс «Корабль»</t>
  </si>
  <si>
    <t>Уличный комплекс «Дворец Папы Карло»</t>
  </si>
  <si>
    <t>Уличный комплекс «Полянка»</t>
  </si>
  <si>
    <t>Уличный комплекс «Жирафы»</t>
  </si>
  <si>
    <t>Спортивный комплекс «Дача»</t>
  </si>
  <si>
    <t>Спортивный комплекс «Эконом»</t>
  </si>
  <si>
    <t>Спортивный комплекс «Эконом» модифицированный</t>
  </si>
  <si>
    <t>Спортивный комплекс «Малыш»</t>
  </si>
  <si>
    <t>Спортивный комплекс «Малыш» с пластиковой горкой</t>
  </si>
  <si>
    <t>Спортивный комплекс «Сыр»</t>
  </si>
  <si>
    <t>Спортивный комплекс «Трио»</t>
  </si>
  <si>
    <t>Спортивный комплекс «Атлет»</t>
  </si>
  <si>
    <t>Спортивный мини-комплекс «Маугли»</t>
  </si>
  <si>
    <t>Спортивный мини-комплекс «Добрыня»</t>
  </si>
  <si>
    <t>Спортивный мини-комплекс «Батыр»</t>
  </si>
  <si>
    <t>Спортивный мини-комплекс «Илья»</t>
  </si>
  <si>
    <t>Лаз «Медведь Михаил»</t>
  </si>
  <si>
    <t>Лаз «Медведица Настасья»</t>
  </si>
  <si>
    <t>Лаз «Медвежонок Мишутка»</t>
  </si>
  <si>
    <t>Лаз «Трилистник»</t>
  </si>
  <si>
    <t>Лаз-мишень «Анатозавр Толя»</t>
  </si>
  <si>
    <t>Лаз-мишень «Стегозавр Степа»</t>
  </si>
  <si>
    <t>Лаз «Скалолаз» со шведской стенкой</t>
  </si>
  <si>
    <t>Лаз «Парус»</t>
  </si>
  <si>
    <t>Рукоход «Ромашка»</t>
  </si>
  <si>
    <t>Рукоход «Большой круг»</t>
  </si>
  <si>
    <t>Лаз «Вертикаль»</t>
  </si>
  <si>
    <t>Лаз «Кольцо»</t>
  </si>
  <si>
    <t>Лаз «Ладья с парусом»</t>
  </si>
  <si>
    <t>Мостик-лаз</t>
  </si>
  <si>
    <t>Мостик</t>
  </si>
  <si>
    <t>Рукоход с лазами</t>
  </si>
  <si>
    <t>Лаз «Вертолетик»</t>
  </si>
  <si>
    <t>Лаз «Муравьед»</t>
  </si>
  <si>
    <t>Лаз «Абстракция»</t>
  </si>
  <si>
    <t>Лаз «Стена»</t>
  </si>
  <si>
    <t>Лаз «Бабочка»</t>
  </si>
  <si>
    <t>Качели на цепной подвеске</t>
  </si>
  <si>
    <t>Качели «Елка»</t>
  </si>
  <si>
    <t>Качели-лаз «Какаду»</t>
  </si>
  <si>
    <t>Качалка «Кораблик»</t>
  </si>
  <si>
    <t>Качалка «Дуга»</t>
  </si>
  <si>
    <t>Качели «Двойные»</t>
  </si>
  <si>
    <t>Качели «Лодочка»</t>
  </si>
  <si>
    <t>Качели со шведской стенкой</t>
  </si>
  <si>
    <t>Качели «Башни»</t>
  </si>
  <si>
    <t>Качалка-балансир «Петушки»</t>
  </si>
  <si>
    <t>Качалка-балансир «Бабочки»</t>
  </si>
  <si>
    <t>Качалка–балансир «Комета»</t>
  </si>
  <si>
    <t>Качалка-балансир «Лимон»</t>
  </si>
  <si>
    <t>Качалка-балансир «Малинка»</t>
  </si>
  <si>
    <t>Качалка-балансир «Юнга»</t>
  </si>
  <si>
    <t>Качалка-балансир «Ветерок»</t>
  </si>
  <si>
    <t>Карусель 8-ми местная</t>
  </si>
  <si>
    <t>Карусель «Малютка»</t>
  </si>
  <si>
    <t>Игровой домик «Домик»</t>
  </si>
  <si>
    <t>Домик-мини</t>
  </si>
  <si>
    <t>Домик-дворик</t>
  </si>
  <si>
    <t>Городок</t>
  </si>
  <si>
    <t>Городок модифицированный</t>
  </si>
  <si>
    <t>Игровая стенка «Кроха»</t>
  </si>
  <si>
    <t>Песочница с крышкой</t>
  </si>
  <si>
    <t>Песочница с домиком</t>
  </si>
  <si>
    <t>Песочница «Лужок»</t>
  </si>
  <si>
    <t>Песочница «Уголки»</t>
  </si>
  <si>
    <t>Песочница</t>
  </si>
  <si>
    <t>Песочница с зонтом</t>
  </si>
  <si>
    <t>Песочница «Полдень»</t>
  </si>
  <si>
    <t>Песочница с крышкой - гармошкой</t>
  </si>
  <si>
    <t>Песочница «Кружево»</t>
  </si>
  <si>
    <t>Песочница «Лодка»</t>
  </si>
  <si>
    <t>Песочница «Кораблик»</t>
  </si>
  <si>
    <t>Песочница «Кораблик с тентом»</t>
  </si>
  <si>
    <t>Песочница «Кораблик c каютой»</t>
  </si>
  <si>
    <t>Песочница «Бабочка»</t>
  </si>
  <si>
    <t>Песочница «Под деревом</t>
  </si>
  <si>
    <t>Песочница «Крепость»</t>
  </si>
  <si>
    <t>Песочница «Пожарная машина»</t>
  </si>
  <si>
    <t>Песочный дворик «Опушка»</t>
  </si>
  <si>
    <t>Песочный дворик «Островок»</t>
  </si>
  <si>
    <t>Песочница «Озеро»</t>
  </si>
  <si>
    <t>Песочница «Фура»</t>
  </si>
  <si>
    <t>Песочница «Катер»</t>
  </si>
  <si>
    <t>Горка уличная «Ладья» (0,5 м)</t>
  </si>
  <si>
    <t>Горка уличная «Ромашка» (0,5 м)</t>
  </si>
  <si>
    <t>Горка уличная «Волна» (0,5 м)</t>
  </si>
  <si>
    <t>Горка уличная «Цветок» (1м)</t>
  </si>
  <si>
    <t>Горка "Двухметровая"</t>
  </si>
  <si>
    <t>Горка "Винтовая"</t>
  </si>
  <si>
    <t>Горка уличная «Небо» (1м)</t>
  </si>
  <si>
    <t>Горка уличная «Петушок» (1м)</t>
  </si>
  <si>
    <t>Горка уличная «Окошко» (1 м)</t>
  </si>
  <si>
    <t>Горка с металлическим скатом</t>
  </si>
  <si>
    <t>Горка «Малышка»</t>
  </si>
  <si>
    <t xml:space="preserve">Горка «Геометрия» </t>
  </si>
  <si>
    <t>Горка-лаз угловая «Лето»</t>
  </si>
  <si>
    <t>Горка «Червяк»</t>
  </si>
  <si>
    <t>Горка «Дракоша»</t>
  </si>
  <si>
    <t>Горка "Дачная"</t>
  </si>
  <si>
    <t>Горка "Дачная" модиф.</t>
  </si>
  <si>
    <t>Горка с металлическим скатом «Компакт 1,5»</t>
  </si>
  <si>
    <t>Машинка «Кроха»</t>
  </si>
  <si>
    <t>Машинка «Кабриолет»</t>
  </si>
  <si>
    <t>Машинка «Джип»</t>
  </si>
  <si>
    <t>Машинка «Гусеничка»</t>
  </si>
  <si>
    <t>Машинка «Грузовичок с горкой»</t>
  </si>
  <si>
    <t xml:space="preserve">Трактор с горкой </t>
  </si>
  <si>
    <t>Игровой элемент Светофор</t>
  </si>
  <si>
    <t>Доска для пресса большая</t>
  </si>
  <si>
    <t>Доска для пресса маленькая</t>
  </si>
  <si>
    <t>Доска для пресса наклонная</t>
  </si>
  <si>
    <t>Поручни для отжиманий</t>
  </si>
  <si>
    <t>Бум «Дорожка-змейка»</t>
  </si>
  <si>
    <t>Поручни</t>
  </si>
  <si>
    <t xml:space="preserve">Турник детский </t>
  </si>
  <si>
    <t xml:space="preserve">Шведская стенка </t>
  </si>
  <si>
    <t>Лаз-лабиринт</t>
  </si>
  <si>
    <t>Щит-мишень</t>
  </si>
  <si>
    <t>Шест с бабочкой</t>
  </si>
  <si>
    <t>Бревно</t>
  </si>
  <si>
    <t>Турник большой</t>
  </si>
  <si>
    <t>Щит баскетбольный детский</t>
  </si>
  <si>
    <t>1,35х1,2х1,85</t>
  </si>
  <si>
    <t>Мишень тройная</t>
  </si>
  <si>
    <t>Щит-скалолаз «Малый»</t>
  </si>
  <si>
    <t>Бум разновысотный</t>
  </si>
  <si>
    <t>Веранда «Раджа»</t>
  </si>
  <si>
    <t>Веранда «Весна»</t>
  </si>
  <si>
    <t>Веранда «Океан»</t>
  </si>
  <si>
    <t>Веранда «Космос»</t>
  </si>
  <si>
    <t>Веранда «Конфетти»</t>
  </si>
  <si>
    <t>Веранда «Арлекин»</t>
  </si>
  <si>
    <t>Веранда «Лето»</t>
  </si>
  <si>
    <t>Веранда «Бриз»</t>
  </si>
  <si>
    <t>Веранда «Цирк»</t>
  </si>
  <si>
    <t>Беседка без пола</t>
  </si>
  <si>
    <t>Беседка «Малая»</t>
  </si>
  <si>
    <t>Беседка «Классика»</t>
  </si>
  <si>
    <t>Беседка «Воздушная»</t>
  </si>
  <si>
    <t>Беседка «Детский сад»</t>
  </si>
  <si>
    <t>Беседка «Летняя»</t>
  </si>
  <si>
    <t>Скамейка «Мак»</t>
  </si>
  <si>
    <t>Скамейка-сундук «Мак»</t>
  </si>
  <si>
    <t>Скамейка «Ромашка»</t>
  </si>
  <si>
    <t>Скамейка «Незабудка»</t>
  </si>
  <si>
    <t>Скамейка-сундук «Незабудка»</t>
  </si>
  <si>
    <t>Скамейка «Подсолнух»</t>
  </si>
  <si>
    <t>Скамейка «Сыр»</t>
  </si>
  <si>
    <t>Скамейка «Двойная»</t>
  </si>
  <si>
    <t>Скамейка «Солнышко»</t>
  </si>
  <si>
    <t>Скамейка «Облако»</t>
  </si>
  <si>
    <t>Скамейка «Полосы»</t>
  </si>
  <si>
    <t>Скамейка «Радуга»</t>
  </si>
  <si>
    <t xml:space="preserve">Скамейка </t>
  </si>
  <si>
    <t>Скамейка «Квадраты»</t>
  </si>
  <si>
    <t>Скамейка-лавка</t>
  </si>
  <si>
    <t xml:space="preserve">Скамейка «Рыцарская» </t>
  </si>
  <si>
    <t>Скамейка «Подкова»</t>
  </si>
  <si>
    <t>Скамейка «Садовая»</t>
  </si>
  <si>
    <t>Стол «Прямоугольный»</t>
  </si>
  <si>
    <t>Стол со скамейками «Друзья»</t>
  </si>
  <si>
    <t>Стол со скамейками «Квартет»</t>
  </si>
  <si>
    <t>Скамейка «Лошадки»</t>
  </si>
  <si>
    <t>Скамейка «Коты»</t>
  </si>
  <si>
    <t>Скамейка «Детки»</t>
  </si>
  <si>
    <t>Скамейка «Звездочки»</t>
  </si>
  <si>
    <t>Скамейка «Рыбки»</t>
  </si>
  <si>
    <t>Скамейка «Ромашки»</t>
  </si>
  <si>
    <t>Скамейка «Птицы»</t>
  </si>
  <si>
    <t>Скамейка двухсторонняя «Звезда»</t>
  </si>
  <si>
    <t>Скамейка двухсторонняя «Цветик»</t>
  </si>
  <si>
    <t>Скамейка детская</t>
  </si>
  <si>
    <t>Скамейка «Лавочка»</t>
  </si>
  <si>
    <t>1,2х0,37х0,3</t>
  </si>
  <si>
    <t>Скамейка «Апельсинки»</t>
  </si>
  <si>
    <t>Стол со скамейками «Рыцари»</t>
  </si>
  <si>
    <t>Стол детский с теневым навесом «Под деревом»</t>
  </si>
  <si>
    <t>Столик круглый</t>
  </si>
  <si>
    <t>Банкетка уличная «Звездное небо»</t>
  </si>
  <si>
    <t>Банкетка уличная «Киса»</t>
  </si>
  <si>
    <t>Банкетка уличная «Миша»</t>
  </si>
  <si>
    <t>Банкетка уличная «Цыпа»</t>
  </si>
  <si>
    <t>Банкетка уличная «Колокольчик»</t>
  </si>
  <si>
    <t>Банкетка уличная «Слон»</t>
  </si>
  <si>
    <t>Банкетка уличная «Холмик с ромашками»</t>
  </si>
  <si>
    <t>Арка «Малинка»</t>
  </si>
  <si>
    <t>Арка «Каменный Великан»</t>
  </si>
  <si>
    <t>Ограждение</t>
  </si>
  <si>
    <t>Ограждение «Ромашки»</t>
  </si>
  <si>
    <t>Ограждение «Море»</t>
  </si>
  <si>
    <t>Ограждение «Фестоны»</t>
  </si>
  <si>
    <t>Ограждение «Трава»</t>
  </si>
  <si>
    <t>Ограждение для мусорных контейнеров</t>
  </si>
  <si>
    <t>Ограждение «Тучка»</t>
  </si>
  <si>
    <t>Ограждение «Цветочное»</t>
  </si>
  <si>
    <t>Манеж уличный детский «Светлячок»</t>
  </si>
  <si>
    <t>2,56х2,56х0,85</t>
  </si>
  <si>
    <t>Домашний игровой комплекс «Курочки»</t>
  </si>
  <si>
    <t>Домашний игровой комплекс «Полянка»</t>
  </si>
  <si>
    <t>Домашний игровой комплекс «Жирафы»</t>
  </si>
  <si>
    <t>Домашний игровой комплекс Жирафы» модификация</t>
  </si>
  <si>
    <t>Домашний игровой комплекс «Роща»</t>
  </si>
  <si>
    <t>Домашний игровой комплекс «Мальвина»</t>
  </si>
  <si>
    <t>Домашний игровой комплекс «Мореход»</t>
  </si>
  <si>
    <t>Горка для помещений «Волна»</t>
  </si>
  <si>
    <t>Кухня «Хозяюшка»</t>
  </si>
  <si>
    <t>0,95х0,4х1,2</t>
  </si>
  <si>
    <t>Магазин</t>
  </si>
  <si>
    <t>Парикмахерская</t>
  </si>
  <si>
    <t>1х0,4х1,2</t>
  </si>
  <si>
    <t>Больница</t>
  </si>
  <si>
    <t>Больница (ламинат)</t>
  </si>
  <si>
    <t>Кукольный театр «Лето»</t>
  </si>
  <si>
    <t>Ширма «Рамки»</t>
  </si>
  <si>
    <t>Ширма «Буратино»</t>
  </si>
  <si>
    <t>Ширма «Замок»</t>
  </si>
  <si>
    <t>1,6х1,5</t>
  </si>
  <si>
    <t>Уголок доктора «Айболит»</t>
  </si>
  <si>
    <t>табурет:350х350х268      лавка 1000х350х238        шкаф 600х350х1200     ростомер: 500х500х1286      ширма:500х1000(состоит из 3 отдельных секций)</t>
  </si>
  <si>
    <t>Набор «Диван и кресло»</t>
  </si>
  <si>
    <t>0,8х0,4х0,46</t>
  </si>
  <si>
    <t>Набор «Жилая комната»</t>
  </si>
  <si>
    <t>0,7х0,4х0,37</t>
  </si>
  <si>
    <t>Парта четырехместная</t>
  </si>
  <si>
    <t>0,9х0,9х0,45</t>
  </si>
  <si>
    <t>Парта двухместная «Рыбки»</t>
  </si>
  <si>
    <t>Кровать трехъярусная</t>
  </si>
  <si>
    <t>Кровать «Седьмое небо»</t>
  </si>
  <si>
    <t>(1,27;1,47)х0,55х0,55</t>
  </si>
  <si>
    <t>Кровать «Бюджетная»</t>
  </si>
  <si>
    <t>Горшочница</t>
  </si>
  <si>
    <t>Стенка «Городок»</t>
  </si>
  <si>
    <t>Стенка «Дождик»</t>
  </si>
  <si>
    <t>Стенка «Теремок»</t>
  </si>
  <si>
    <t>Стенка «Домик»</t>
  </si>
  <si>
    <t>1,2х0,4х1,5</t>
  </si>
  <si>
    <t xml:space="preserve">Стенка «Кораблик» </t>
  </si>
  <si>
    <t>Стенка «Кораблик»</t>
  </si>
  <si>
    <t>Стенка для игрушек «Кубики2</t>
  </si>
  <si>
    <t>3Хх0,4х1,7</t>
  </si>
  <si>
    <t>Стенка для игрушек «Игра»</t>
  </si>
  <si>
    <t>2,41х0,4х1,25</t>
  </si>
  <si>
    <t>Стенка для игрушек «Изи»</t>
  </si>
  <si>
    <t>Уголок природы «Водопад»</t>
  </si>
  <si>
    <t>1,7х0,4х1,35</t>
  </si>
  <si>
    <t>Уголок природы «Радуга»</t>
  </si>
  <si>
    <t>1,5х0,4х1,4</t>
  </si>
  <si>
    <t>Уголок природы «Этажерка»</t>
  </si>
  <si>
    <t>1,4х0,4х1,6</t>
  </si>
  <si>
    <t>Зеркало «Море»</t>
  </si>
  <si>
    <t>0,65х0,47</t>
  </si>
  <si>
    <t>Зеркало «Цветок»</t>
  </si>
  <si>
    <t>Зеркало «Солнышко»</t>
  </si>
  <si>
    <t>D-0,6</t>
  </si>
  <si>
    <t>Зеркало «Принцесса»</t>
  </si>
  <si>
    <t>0,8х1,15</t>
  </si>
  <si>
    <t>Зеркало «Радуга»</t>
  </si>
  <si>
    <t>1х1</t>
  </si>
  <si>
    <t>Диван книжка</t>
  </si>
  <si>
    <t>«Клик-кляк» аналог механизма «диван-книжка»
Конструкция дивана «клик-кляк» — усовершенствованный аналог привычного потребителю механизма трансформации «диван-книжка», разработанный французскими инженерами. Но, в отличие от классического варианта, он более совершенен. К складному металлическому каркасу-раме прикреплены «латы» — слегка выпуклые пружинящие пластины, изготовленные из древесины. Именно благодаря им, матрац имеет ортопедические свойства, что очень важно для правильного положения позвоночника во время сна или отдыха.
Раскладывается диван с механизмом «клик-кляк» так же, как и традиционный «диван-книжка». Однако, в современном варианте трансформации кроме положений «сидя» и «лежа» предусмотрен вариант «релакс». Он позволяет человеку находиться в положении полусидя.
Диван «Клик-Кляк» эргономичен, что очень важно для современной мебели. Даже разложенным он не занимает в комнате много места. Он оборудован ящиками для белья. Вы сможете оборудовать спальное место вдоль стены, что очень удобно, если квартира малогабаритная.
Диван имеет съемный чехол, простеганный на итальянском оборудовании с использованием холлофайбера 400 гр/м.кв. Наполнение спального места: пружинный матрас на ортопедических латах. Вы можете заказать обивку дивана, которая будет гармонировать с особенностями интерьера дома или квартиры и соответствовать вашему вкусу. 
Процесс трансформации диванов с механизмом «Клик-Кляк»: из сложенного состояния нужно опрокинуть назад на спинку, придерживая рамку сиденья, затем отжать сиденье до второго щелчка. Таким образом диван раскладывается в положение «кровать» или «полусидя».
Габаритные размеры: Д*Г*В  1930*1000*950 Спальное место 1300*1930</t>
  </si>
  <si>
    <t>Диван Аккордеон-портфель</t>
  </si>
  <si>
    <t>МОДУЛЬНАЯ МЯГКАЯ МЕБЕЛЬ АККОРДЕОН
Особое очарование данной модели придают отделка боковин и исполнение подушек в виде портфелей.
Ширина спального места моделей с механизмом трансформации аккордеон может составлять 120, 140, 160 и 195 см, а кресла кровати - 80 см. Длина спального места диванов аккордеон 200 см.
Матрас из высокоупругого полиуретана с основанием латофлекс создают ровное спальное место. По своим свойствам такие матрасы не уступают ортопедическим.
Съемные чехлы позволяют легко ухаживать за мягкой мебелью и заменять обивку дивана без особых затрат. 
ТРАНСФОРМАЦИЯ ДИВАНОВ
Расстегните молнии по бокам дивана, слегка приподнимите сиденье вверх и потяните вперед.
Дополнительные опции: Бельевой ящик, спинка
подушки входят в комлект
Габаритные размеры: Ширина на выбор 850/1250/1450/1650/1950 глубина 1000 высота 950 мм
Спальное место зависит от выбранной ширины 800/1200/1600/1900 на 1950 мм</t>
  </si>
  <si>
    <t>Кушетка МИННИ</t>
  </si>
  <si>
    <t>Компактная и легко трансформируемая в комфортную односпальную кровать, эта кушетка стала обитательницей огромного количества детских комнат. Конструкция подлокотников и спинки настолько удобна, что родители с удовольствием заказывают эту модель для детей всех возрастов, и особенно - для самых маленьких. А съемный чехол из "детских" тканей ярких расцветок будет радовать Вашего малыша не один год.
Ортопедический матрас из блока пружин Bonnel с основанием латофлекс создают ровное спальное место.
Съемные чехлы позволяют легко ухаживать за мягкой мебелью и заменять обивку дивана без особых затрат. 
А в бельевом ящике поместится много любимых игрушек
Спальное место кушетки 200 х 70</t>
  </si>
  <si>
    <t>Горка полутораметровая</t>
  </si>
  <si>
    <t>Угловой диван Эко М</t>
  </si>
  <si>
    <t>Диван Эко 3ДР</t>
  </si>
  <si>
    <t>Диван Фрейд угол</t>
  </si>
  <si>
    <t>Диван Фрейд</t>
  </si>
  <si>
    <t>Интерьерная кровать Пекин 140</t>
  </si>
  <si>
    <t>Интерьерная кровать Венеция 140</t>
  </si>
  <si>
    <t xml:space="preserve"> Мебель для детской комнаты Непоседа -2</t>
  </si>
  <si>
    <t xml:space="preserve"> Мебель для детской комнаты Непоседа -1</t>
  </si>
  <si>
    <t>http://www.pcarlo.ru/products_pictures/sma_zamok.jpg</t>
  </si>
  <si>
    <t>Возрастная группа:  5-14 лет
Материал изделия:  влагостойкая фанера ФСФ 18 мм
Каркас:  металл, порошковая окраска
Материал ската:  пластик
Высота ската:  1,6 м
Размеры (Д*Ш*В):  8,5 х 9,9 х 3,6 м
Комплектация:  горки, лаз, скамейки
Вид установки:  бетонирование стоек
Срок изготовления (при отсутствии на складе):  от 15 рабочих дней (уточняйте у менеджера)</t>
  </si>
  <si>
    <t>http://www.pcarlo.ru/products_pictures/sma_bashni%20KUD-02.00.jpg</t>
  </si>
  <si>
    <t>5-14 лет
Материал изделия:  влагостойкая фанера ФСФ 18 мм
Каркас:  металл, порошковая окраска
Материал ската:  пластик
Высота ската:  1,5 м, 1 м
Размеры (Д*Ш*В):  8,6 х 4,2 х 3,8 м
Комплектация:  горки
Вид установки:  бетонирование стоек
Срок изготовления (при отсутствии на складе):  от 15 рабочих дней (уточняйте у менеджера)</t>
  </si>
  <si>
    <t>http://www.pcarlo.ru/products_pictures/med_izbushka.jpg</t>
  </si>
  <si>
    <t>Возрастная группа:  3-10 лет
Материал изделия:  влагостойкая фанера ФСФ 18 мм
Каркас:  металл, порошковая окраска
Материал ската:  пластик
Размеры (Д*Ш*В):  5,1 х 1,9 х 4,1 м
Вид установки:  бетонирование стоек
Срок изготовления (при отсутствии на складе):  от 15 рабочих дней (уточняйте у менеджера)</t>
  </si>
  <si>
    <t>http://www.pcarlo.ru/products_pictures/med_teremok%20KUD-03.01.jpg</t>
  </si>
  <si>
    <t>Возрастная группа:  3-12 лет
Материал изделия:  влагостойкая фанера ФСФ 18 мм
Каркас:  металл, порошковая окраска
Материал ската:  пластик
Размеры (Д*Ш*В):  5,1 х 1,9 х 4,1 м
Вид установки:  бетонирование стоек
Срок изготовления (при отсутствии на складе):  от 15 рабочих дней (уточняйте у менеджера)</t>
  </si>
  <si>
    <t>http://www.pcarlo.ru/products_pictures/sma_dvorik2.JPG</t>
  </si>
  <si>
    <t>Возрастная группа:  3-10 лет
Материал изделия:  влагостойкая фанера ФСФ 18 мм
Каркас:  металл, порошковая окраска
Материал ската:  пластик
Размеры (Д*Ш*В):  5,5 х 2,6 х 2,5 м
Комплектация:  домик, песочница, лазы, горка деревянная, качели
Вид установки:  бетонирование стоек
Габариты упаковки:  упаковка домика - 1,2 х 1,2 х 0,02; песочница - 1,5 х 0,4 х 0,02; металл - 2,85 х 0,7 х 1,5; качели "бабочка" - 0,3 х 0,3 х 0,2
Срок изготовления (при отсутствии на складе):  уточняйте у менеджеров</t>
  </si>
  <si>
    <t>http://www.pcarlo.ru/products_pictures/sma_IMG_2695.JPG</t>
  </si>
  <si>
    <t>Возрастная группа:  3-10 лет
Материал изделия:  Многослойная фанера ФСФ, атмосфероустойчивая, повышенной влагостойкости, сорт 1/1, толщина 18 мм
Каркас:  труба 40х40мм, с подпятниками из листового металла 100х100 мм, толщина не менее 3мм, металлическая труба 25х25мм, с подпятниками из листового металла 100х100 мм, толщина не менее 3мм, Металлическая труба 40х60мм, Металлическая труба Dн 25мм, Металлическ
Материал ската:  пластик
Размеры (Д*Ш*В):  5,5 х 2,6 х 2,5 м
Комплектация:  домик, песочница, лазы, горка пластиковая, качели
Вид установки:  бетонирование стоек
Цвет:  фанера: ударостойкая тиксотропная алкидная эмаль «Тиккурила Миранол», металл: порошковая краска, метод запекания
Срок изготовления (при отсутствии на складе):  уточняйте у менеджеров</t>
  </si>
  <si>
    <t>http://www.pcarlo.ru/products_pictures/sma_25042010094.jpg</t>
  </si>
  <si>
    <t>Возрастная группа:  3-10 лет
Материал изделия:  влагостойкая фанера ФСФ 18 мм
Каркас:  металл, порошковая окраска
Материал ската:  пластик
Размеры (Д*Ш*В):  3,37 х 2,6 х 2,5
Комплектация:  лазы, лесенка, горка пластиковая, качели
Вид установки:  бетонирование стоек
Срок изготовления (при отсутствии на складе):  уточняйте у менеджеров</t>
  </si>
  <si>
    <t>http://www.pcarlo.ru/products_pictures/sma_dvorik%20kud-04.01%20modif02.jpg</t>
  </si>
  <si>
    <t>Возрастная группа:  3-10 лет
Материал изделия:  влагостойкая фанера ФСФ 18 мм
Каркас:  металл, порошковая окраска
Материал ската:  пластик
Размеры (Д*Ш*В):  3,37 х 2,6 х 2,5
Комплектация:  лазы, лесенка, горка пластиковая, подвесные кольца
Вид установки:  бетонирование стоек
Срок изготовления (при отсутствии на складе):  уточняйте у менеджеров</t>
  </si>
  <si>
    <t>http://www.pcarlo.ru/products_pictures/sma_boyarynya%20KUD-05.00.jpg</t>
  </si>
  <si>
    <t>Возрастная группа:  5-14 лет
Материал изделия:  влагостойкая фанера ФСФ 18 мм
Каркас:  металл, порошковая окраска
Материал ската:  пластик
Покрытие крыши:  фанера ФСФ 18 мм
Высота ската:  1,4 м, 2,1 м.
Размеры (Д*Ш*В):  10,5 х 5,0 х 5,0 м
Комплектация:  горка винтовая, горка стандартная 2 шт
Вид установки:  бетонирование стоек
Срок изготовления (при отсутствии на складе):  от 15 рабочих дней (уточняйте у менеджера)</t>
  </si>
  <si>
    <t>http://www.pcarlo.ru/products_pictures/m_palitra05.01.jpg</t>
  </si>
  <si>
    <t>Материал изделия:  влагостойкая фанера ФСФ 18 мм
Каркас:  металл порошковая окраска
Материал ската:  пластик
Размеры (Д*Ш*В):  5,9 х 6,95 х 4,5
Вид установки:  бетонирование стоек</t>
  </si>
  <si>
    <t>http://www.pcarlo.ru/products_pictures/sma_kompleks%20solnyshko%20kud-06.01%202.jpg</t>
  </si>
  <si>
    <t>Возрастная группа:  от 2 до 7 лет
Материал изделия:  влагостойкая фанера ФСФ 18 мм
Каркас:  металл, порошковая окраска
Материал ската:  пластик
Размеры (Д*Ш*В):  8,0 х 2,9 х 1,67 м
Комплектация:  детские качели, шведская стенка, баскетбольный щит, песочница с игровыми элементами, игровой домик, горка
Вид установки:  бетонирование стоек
Срок изготовления (при отсутствии на складе):  уточняйте у менеджеров</t>
  </si>
  <si>
    <t>http://www.pcarlo.ru/products_pictures/sma_kompleks%20korablik%20unga%20kud-07.01.jpg</t>
  </si>
  <si>
    <t>Возрастная группа:  от 2 до 7 лет
Материал изделия:  влагостойкая фанера ФСФ 18 мм
Каркас:  металл, порошковая окраска
Материал ската:  пластик
Размеры (Д*Ш*В):  8,0 х 2,3 х 1,8 м
Комплектация:  детские качели, шведская стенка, баскетбольный щит, песочница с игровыми элементами, горка
Вид установки:  бетонирование стоек</t>
  </si>
  <si>
    <t>http://www.pcarlo.ru/products_pictures/sma_kompleks%20kaut-kompaniya%20kud-07.02.jpg</t>
  </si>
  <si>
    <t>Возрастная группа:  от 2 до 7 лет
Материал изделия:  влагостойкая фанера ФСФ 18 мм
Каркас:  металл, порошковая окраска
Материал ската:  пластик
Размеры (Д*Ш*В):  6,0 х 3,0 х 1,8 м
Комплектация:  детские качели, шведская стенка, баскетбольный щит, песочница с игровыми элементами, игровой домик, горка
Вид установки:  бетонирование стоек
Срок изготовления (при отсутствии на складе):  уточняйте у менеджеров</t>
  </si>
  <si>
    <t>http://www.pcarlo.ru/products_pictures/sma_kompleks%20buratino%20photo1.jpg</t>
  </si>
  <si>
    <t>Возрастная группа:  от 3 до 7 лет
Материал изделия:  влагостойкая фанера ФСФ 18 мм, металл, порошковая окраска
Каркас:  клееный брус (100х100)
Материал ската:  пластик
Высота ската:  0,7 м
Размеры (Д*Ш*В):  7,2 х 4,4 х 2,2 м
Комплектация:  лазы, шагоход, горка, игровые элементы "Счеты", "Кубики", "Колокольчики", "Штурвал"
Вид установки:  бетонирование стоек
Срок изготовления (при отсутствии на складе):  от 15 рабочих дней, уточняйте у менеджеров</t>
  </si>
  <si>
    <t>http://www.pcarlo.ru/products_pictures/sma_kompleks%20mozaika.jpg</t>
  </si>
  <si>
    <t>Возрастная группа:  от 3 до 7 лет
Материал изделия:  влагостойкая фанера ФСФ 18 мм, металл, порошковая окраска
Каркас:  клееный брус (100х100)
Размеры (Д*Ш*В):  3,9 х 4,2 х 2,0 м
Комплектация:  лаз, массажная дорожка, шагоходы
Вид установки:  бетонирование стоек
Срок изготовления (при отсутствии на складе):  от 15 рабочих дней</t>
  </si>
  <si>
    <t>http://www.pcarlo.ru/products_pictures/sma_kompleks%20ulichniy%20malenkiy%20princ.jpg</t>
  </si>
  <si>
    <t>Возрастная группа:  от 3 до 7 лет
Материал изделия:  фанера ФСФ 18 мм, клееный брус, металлические подпятники
Каркас:  крееный брус
Материал ската:  пластик
Покрытие крыши:  фанера ФСФ 18 мм
Высота ската:  0,7 м
Размеры (Д*Ш*В):  3 х 2,2 х 2,3
Комплектация:  горка, лаз
Вид установки:  бетонирование стоек
Срок изготовления (при отсутствии на складе):  уточняйте у менеджеров</t>
  </si>
  <si>
    <t>http://www.pcarlo.ru/products_pictures/sma_kompleks%20ulichniy%20mlechniy%20put.jpg</t>
  </si>
  <si>
    <t>Возрастная группа:  от 3 до 5 лет
Материал изделия:  Многослойная фанера ФСФ, атмосвероустойчивая, повышенной влагостойкости, сорт 1/1, толщина 18 мм
Каркас:  Металлическая труба D наружный 32, D наружный 25, профильная металлическая труба сечением 40х40, подпятники из листового металла 100х100 мм, толщина не менее 3 мм
Материал ската:  пластик
Покрытие крыши:  фанера ФСФ
Высота ската:  0,7 м
Размеры (Д*Ш*В):  3,9 х 3,8 х 2,2 м
Комплектация:  горка, лаз, игровой элемент "Штурвал"
Вид установки:  бетонирование стоек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уточняйте у менеджеров</t>
  </si>
  <si>
    <t>Детские площадки</t>
  </si>
  <si>
    <t>Диваны и мягкая мебель</t>
  </si>
  <si>
    <t>Мебель для сада</t>
  </si>
  <si>
    <t>Мебель для детской</t>
  </si>
  <si>
    <t>Интерьерная кровать Вена 140</t>
  </si>
  <si>
    <t>http://www.pcarlo.ru/products_pictures/sma_kompleks%20ulichniy%20elf.jpg</t>
  </si>
  <si>
    <t>Возрастная группа:  от 2 до 5 лет
Материал изделия:  фанера ФСФ 18 мм
Каркас:  клееный брус
Материал ската:  пластик
Размеры (Д*Ш*В):  3,3 х 1 х 2,1 м
Комплектация:  горка, высота ската 0,5 м, игровые элементы "Счеты", "Штурвал"
Вид установки:  бетонирование стоек
Срок изготовления (при отсутствии на складе):  уточняйте у менеджеров</t>
  </si>
  <si>
    <t>http://www.pcarlo.ru/products_pictures/kompleks%20malvina_sma.jpg</t>
  </si>
  <si>
    <t>Возрастная группа:  от 3 до 7 лет
Материал изделия:  фанера ФСФ 18 мм
Каркас:  клееный брус
Материал ската:  пластик
Высота ската:  05 м
Размеры (Д*Ш*В):  3,7 х 4 х 2 м
Комплектация:  2 пластиковых горки, 2 входных площадки, игровые элементы "Штурвал", "Кубики-азбука", "Музыка ветра", "Счеты"
Вид установки:  бетонирование стоек
Срок изготовления (при отсутствии на складе):  уточняйте у менеджеров</t>
  </si>
  <si>
    <t>http://www.pcarlo.ru/products_pictures/kompleks%20yagodka_sma.jpg</t>
  </si>
  <si>
    <t>Возрастная группа:  от 5 до 12 лет
Каркас:  брус клееный
Материал ската:  пластик
Покрытие крыши:  многослойная влагостойкая фанера ФСФ 18 мм
Размеры (Д*Ш*В):  4 х 3,6 х 3,5 м
Комплектация:  горка высота ската 1 м, скалолаз вертикальный, скалолаз наклонный, качели с цепной одвеской
Вид установки:  бетонирование стоек
Срок изготовления (при отсутствии на складе):  уточняйте у менеджеров</t>
  </si>
  <si>
    <t>http://www.pcarlo.ru/products_pictures/kompleks%20ulichniy%20alie%20parusa_med.jpg</t>
  </si>
  <si>
    <t>Возрастная группа:  от 5 до 10 лет
Материал изделия:  многослойная фанера ФСФ 18 мм
Каркас:  металл, порошковая окраска
Материал ската:  пластик
Размеры (Д*Ш*В):  9,5 х 3,4 х 3,1 м
Комплектация:  2 горки высотой ската 0,5 м, переходный мостик, лаз вертикальный двойной, лаз наклонный (сетка) двойной, площадка с игровым элементом "Штурвал"
Вид установки:  бетонирование стоек
Срок изготовления (при отсутствии на складе):  уточняйте у менеджеров</t>
  </si>
  <si>
    <t>http://www.pcarlo.ru/products_pictures/kompleks%20ulichniy%20korabl%202%20(1)_sma.jpg</t>
  </si>
  <si>
    <t>http://www.pcarlo.ru/products_pictures/s_dvorec15.00.jpg</t>
  </si>
  <si>
    <t>Возрастная группа:  от 3 до 7 лет
Материал изделия:  многослойная водостойкая фанера ФСФ 18 мм
Каркас:  металл, порошковая окраска
Размеры (Д*Ш*В):  9,5 х 3,4 х 3,1 м
Комплектация:  2 площадки, лаз для малышей, развивающие игровые элементы: "Счеты", "Кубики", "Колокольчики""Плавающие рыбки", "Подъем флага", "Иллюминаторы", 2 длинных скамейки, 3 лесенки,
Вид установки:  бетонирование стоек
Срок изготовления (при отсутствии на складе):  уточняйте у менеджеров</t>
  </si>
  <si>
    <t>Возрастная группа:  от 3 до 14 лет
Материал изделия:  фанера ФСФ 18 мм
Каркас:  брус клееный, металлические опоры
Материал ската:  пластик
Размеры (Д*Ш*В):  8,4 х 5,7 х 6,3 м
Вид установки:  бетонирование мет. Подпятников</t>
  </si>
  <si>
    <t>http://www.pcarlo.ru/products_pictures/sma_polyanka.jpg</t>
  </si>
  <si>
    <t>Возрастная группа:  3-7 лет
Материал изделия:  влагостойкая фанера ФСФ (18 мм)
Материал ската:  пластик листовой
Высота ската:  0,5 м
Размеры (Д*Ш*В):  2,15 х 1,5 х 1,45 м
Комплектация:  горка, качели, шведская стенка, скалолаз, пирамидки
Вес:  &lt; 90 кг
Габариты упаковки:  2 х 1,6 х 0,55 м
Макс. допустимая нагрузка:  50 кг
Срок изготовления (при отсутствии на складе):  уточняйте у менеджеров</t>
  </si>
  <si>
    <t>http://www.pcarlo.ru/products_pictures/s_nij15.jpg</t>
  </si>
  <si>
    <t>Возрастная группа:  3-7 лет
Материал изделия:  влагостойкая фанера ФСФ 18 мм
Материал ската:  пластик листовой
Высота ската:  0,5 м
Размеры (Д*Ш*В):  2 х 1,33 х 1,5 м
Комплектация:  горка, качели, шведская стенка, массажная дорожка, турник
Вес:  90 кг
Макс. допустимая нагрузка:  50 кг
Срок изготовления (при отсутствии на складе):  от 7 рабочих дней (уточняйте у менеджера)</t>
  </si>
  <si>
    <t>http://www.pcarlo.ru/products_pictures/sma_dacha.jpg</t>
  </si>
  <si>
    <t>Возрастная группа:  от 5 до 11 лет
Материал изделия:  фанера ФСФ 18 мм
Каркас:  металл, порошковая окраска
Размеры (Д*Ш*В):  3,8 х 1,1 x 2,35 м
Комплектация:  качели, тарзанка, гимнастические кольца, шведская стенка, скалолаз
Вид установки:  бетонирование стоек
Срок изготовления (при отсутствии на складе):  уточняйте у менеджеров</t>
  </si>
  <si>
    <t>http://www.pcarlo.ru/products_pictures/med_ekonom%20modif%20isu-09.02_01.jpg</t>
  </si>
  <si>
    <t>Возрастная группа:  от 7 до 14 лет
Материал изделия:  фанера ФСФ 18 мм
Каркас:  металл, порошковая окраска
Размеры (Д*Ш*В):  3,1 х 3,1 х 2,3 м
Комплектация:  Скалолаз, рукоход, шведская стенка,турник, кольца гимнастические, канат
Вид установки:  бетонирование стоек
Срок изготовления (при отсутствии на складе):  уточняйте у менеджеров</t>
  </si>
  <si>
    <t>http://www.pcarlo.ru/products_pictures/sma_blago-proekt-gorod-skazok_29.jpg</t>
  </si>
  <si>
    <t>Возрастная группа:  от 7 до 14 лет
Материал изделия:  фанера ФСФ 18 мм
Размеры (Д*Ш*В):  1,75 х 1,8 х 2,3 м
Комплектация:  скалолаз, лаз, шведская стенка, шесты
Вид установки:  бетонирование стоек
Срок изготовления (при отсутствии на складе):  уточняйте у менеджеров</t>
  </si>
  <si>
    <t>http://www.pcarlo.ru/products_pictures/med_malysh.jpg</t>
  </si>
  <si>
    <t>Возрастная группа:  от 7 до 14
Материал изделия:  фанера ФСФ 18 мм
Каркас:  металл, порошковая окраска
Материал ската:  пластик ПВХ, пластик, фанера ФСФ 18 мм, оцинковка
Высота ската:  1,2 м
Размеры (Д*Ш*В):  6,0 х 4,4 х 2,7 м
Комплектация:  горка, массажная дорожка, скалолаз, баскетбольный щит, рукоход
Вид установки:  бетонирование стоек
Вес:  &lt; 50 кг
Габариты упаковки:  3,3 х 1 х 1 м
Срок изготовления (при отсутствии на складе):  Производитель оставляет за собой право изменять цвет изделия.</t>
  </si>
  <si>
    <t>http://www.pcarlo.ru/products_pictures/sma_malysh%20s%20plastikovoy%20gorkoy.jpg</t>
  </si>
  <si>
    <t>Размеры (Д*Ш*В):  6x4x4x2,7
Комплектация:  горка пластиковая, массажная дорожка, рукоход, скалолаз, баскетбольный щит
Вид установки:  бетонирование стоек
Срок изготовления (при отсутствии на складе):  уточняйте у менеджеров</t>
  </si>
  <si>
    <t>http://www.pcarlo.ru/products_pictures/sma_sportkompleks%20syr.jpg</t>
  </si>
  <si>
    <t>Возрастная группа:  от 5 до 10 лет
Материал изделия:  фанера ФСФ 18 мм
Каркас:  металл, порошковая окраска
Размеры (Д*Ш*В):  2 х 1,6 х 2,5 м
Комплектация:  лаз, мишень, шведская стенка
Вид установки:  бетонирование стоек
Срок изготовления (при отсутствии на складе):  уточняйте у менеджеров</t>
  </si>
  <si>
    <t>http://www.pcarlo.ru/products_pictures/sma_sportkompleks%20trio.jpg</t>
  </si>
  <si>
    <t>Возрастная группа:  от 5 до 10 лет
Материал изделия:  фанера ФСФ 18 мм
Каркас:  металл порошковая окраска
Размеры (Д*Ш*В):  1,95 х 1,75 х 2,2 м
Комплектация:  шведская стенка, тарзанка, баскетбольное кольцр, турник
Вид установки:  бетонирование стоек
Срок изготовления (при отсутствии на складе):  уточняйте у менеджеров</t>
  </si>
  <si>
    <t>http://www.pcarlo.ru/products_pictures/s_atlet09.06.jpg</t>
  </si>
  <si>
    <t>Возрастная группа:  6-14 лет
Материал изделия:  металл, брус клееный, металл, фанера ФСФ 18 мм
Каркас:  брус клееный
Размеры (Д*Ш*В):  4,8 х 4,3 х 2,5 м
Комплектация:  2 угловых шведских стенки, скалолаз, баскетбольный щит, бревно гимнастическое, винтовой вертикальный лаз.
Вид установки:  бетонирование стоек
Срок изготовления (при отсутствии на складе):  уточняйте у менеджеров</t>
  </si>
  <si>
    <t>http://www.pcarlo.ru/products_pictures/sportivniy%20kompleks%20dobrinya_sma.jpg</t>
  </si>
  <si>
    <t>http://www.pcarlo.ru/products_pictures/sportivniy%20kompleks%20maugli_sma.jpg</t>
  </si>
  <si>
    <t>http://www.pcarlo.ru/products_pictures/sportivniy%20kompleks%20iliya_sma.jpg</t>
  </si>
  <si>
    <t>http://www.pcarlo.ru/products_pictures/sma_stenka-laz%20s%20turnikom%20sou-01.11.jpg</t>
  </si>
  <si>
    <t>Возрастная группа:  7-12 лет
Материал изделия:  фанера ФСФ 18 мм, металлокаркас
Каркас:  металл, порошковая окраска
Размеры (Д*Ш*В):  2,15 х 1,4 х 2,0
Комплектация:  лаз-мишень, скалолаз, рукоход, шведская лестница, турник
Вид установки:  бетонирование стоек
Срок изготовления (при отсутствии на складе):  уточняйте у менеджеров</t>
  </si>
  <si>
    <t>Материал изделия:  многослойная фанера ФСФ 18 мм
Каркас:  металл, порошковая окраска
Размеры (Д*Ш*В):  2,35х1,4х2 м
Вид установки:  бетонирование стоек
Срок изготовления (при отсутствии на складе):  уточняйте у менеджеров</t>
  </si>
  <si>
    <t>Материал изделия:  многослойная фанера ФСФ 18 мм, металл
Каркас:  металл, порошковая окраска
Размеры (Д*Ш*В):  1,4х1,4х2 м
Вид установки:  бетонирование стоек
Срок изготовления (при отсутствии на складе):  уточняйте у менеджеров</t>
  </si>
  <si>
    <t>Материал изделия:  многослойная фанера ФСФ 18 мм
Каркас:  металл, порошковая окраска
Размеры (Д*Ш*В):  0,8 х 1,4 х 2 м
Вид установки:  бетонирование стоек
Срок изготовления (при отсутствии на складе):  уточняйте у менеджеров</t>
  </si>
  <si>
    <t>http://www.pcarlo.ru/products_pictures/med_medved%20mihai.jpg</t>
  </si>
  <si>
    <t>Возрастная группа:  4-12 лет
Материал изделия:  металл, влагостойкая фанера ФСФ 18 мм
Каркас:  металл, порошковая окраска
Размеры (Д*В):  2,3 х 2,3 м
Вид установки:  бетонирование стоек
Срок изготовления (при отсутствии на складе):  от 10 рабочих дней (уточняйте у менеджера)</t>
  </si>
  <si>
    <t>http://www.pcarlo.ru/products_pictures/med_medved%20nastasya.jpg</t>
  </si>
  <si>
    <t>Возрастная группа:  4-12 лет
Материал изделия:  металл, влагостойкая фанера ФСФ 18 мм
Каркас:  металл, порошковая окраска
Размеры (Д*В):  1,9 х 1,9 м
Вид установки:  бетонирование стоек
Срок изготовления (при отсутствии на складе):  от 10 рабочих дней (уточняйте у менеджера)</t>
  </si>
  <si>
    <t>http://www.pcarlo.ru/products_pictures/med_medved%20mishutka.jpg</t>
  </si>
  <si>
    <t>Возрастная группа:  3-7 лет
Материал изделия:  металл, влагостойкая фанера ФСФ 18 мм
Размеры (Д*В):  1,7 х 1,6 м
Вид установки:  бетонирование стоек
Срок изготовления (при отсутствии на складе):  от 10 рабочих дней (уточняйте у менеджера)</t>
  </si>
  <si>
    <t>http://www.pcarlo.ru/products_pictures/med_trilistnik.jpg</t>
  </si>
  <si>
    <t>Возрастная группа:  5-12 лет
Каркас:  металл, порошковая окраска
Размеры (Д*Ш*В):  3 х 2,65 х 2,5 м
Комплектация:  кольцо-мишень, лаз
Вид установки:  бетонирование стоек
Срок изготовления (при отсутствии на складе):  от 10 рабочих дней (уточняйте у менеджера)</t>
  </si>
  <si>
    <t>http://www.pcarlo.ru/products_pictures/med_dino_vysokiy.jpg</t>
  </si>
  <si>
    <t>Возрастная группа:  3-12 лет
Материал изделия:  металл, влагостойкая фанера ФСФ 18 мм
Размеры (Д*В):  1,9 х 2,1 м
Вид установки:  бетонирование стоек
Вес:  &lt; 25 кг
Габариты упаковки:  2,4 х 2 х 0,35 м
Срок изготовления (при отсутствии на складе):  от 10 рабочих дней (уточняйте у менеджера)</t>
  </si>
  <si>
    <t>Victoria стол</t>
  </si>
  <si>
    <t>5776</t>
  </si>
  <si>
    <t xml:space="preserve">Стол, 110 x 65 см Высота 52 см, ротанг,, стеклянная столешница. Victoria - красивая коллекция мебели из натурального ротанга. В ее состав входят кресло, трехместный диван, стол, а также приставной столик и кресло качалка.
Столешницы у столов стеклянные, а коричневые подушки включены в комплект поставки дивана, кресел и кресла качалки. </t>
  </si>
  <si>
    <t>5777</t>
  </si>
  <si>
    <t xml:space="preserve">Стол, 45 x 45 см Высота 45 см, ротанг,, стеклянная столешница. Victoria - красивая коллекция мебели из натурального ротанга. В ее состав входят кресло, трехместный диван, стол, а также приставной столик и кресло качалка.
Столешницы у столов стеклянные, а коричневые подушки включены в комплект поставки дивана, кресел и кресла качалки. </t>
  </si>
  <si>
    <t>Victoria кресло с подлокотниками</t>
  </si>
  <si>
    <t>5771-61</t>
  </si>
  <si>
    <t xml:space="preserve">Кресло с подлокотниками, Tb 76 см, Td 83 см, Th 83 см, ротанг, полиэстер. Victoria - красивая коллекция мебели из натурального ротанга. В ее состав входят кресло, трехместный диван, стол, а также приставной столик и кресло качалка.
Столешницы у столов стеклянные, а коричневые подушки включены в комплект поставки дивана, кресел и кресла качалки. </t>
  </si>
  <si>
    <t>Victoria кресло-качалка</t>
  </si>
  <si>
    <t>5784-61</t>
  </si>
  <si>
    <t xml:space="preserve">Кресло-качалка, Tb 77 см, Td 100 см, Th 87 см, ротанг, полиэстер, 1 backrest Подушка в комплекте. Victoria - красивая коллекция мебели из натурального ротанга. В ее состав входят кресло, трехместный диван, стол, а также приставной столик и кресло качалка.
Столешницы у столов стеклянные, а коричневые подушки включены в комплект поставки дивана, кресел и кресла качалки. </t>
  </si>
  <si>
    <t>Victoria диван</t>
  </si>
  <si>
    <t>5773-61</t>
  </si>
  <si>
    <t xml:space="preserve">Диван 3-местн, Tb 175 см, Td 83 см, Th 83 см, ротанг, полиэстер. Victoria - красивая коллекция мебели из натурального ротанга. В ее состав входят кресло, трехместный диван, стол, а также приставной столик и кресло качалка.
Столешницы у столов стеклянные, а коричневые подушки включены в комплект поставки дивана, кресел и кресла качалки. </t>
  </si>
  <si>
    <t>5881-6</t>
  </si>
  <si>
    <t>Maria стол</t>
  </si>
  <si>
    <t xml:space="preserve">Стол, 70 см Высота 61 см, ротанг,, стеклянная столешница. Коллекция мебели Maria выполнена из натурального ротанга. Кресла и двухместный диван из толстой лозы и столик диаметром 70 см прекрасно подойдут для Вашей веранды или зимнего сада. Подушки для кресел и дивана включены в комплект. </t>
  </si>
  <si>
    <t>5883-6</t>
  </si>
  <si>
    <t>Maria кресло</t>
  </si>
  <si>
    <t xml:space="preserve">Кресло , Tb 70 см, Th 78 см, ротанг. Коллекция мебели Maria выполнена из натурального ротанга. Кресла и двухместный диван из толстой лозы и столик диаметром 70 см прекрасно подойдут для Вашей веранды или зимнего сада. Подушки для кресел и дивана включены в комплект. </t>
  </si>
  <si>
    <t>5882-6</t>
  </si>
  <si>
    <t>Maria диван</t>
  </si>
  <si>
    <t xml:space="preserve">Диван 2-местн, Tb 115 см, Th 78 см, ротанг. Коллекция мебели Maria выполнена из натурального ротанга. Кресла и двухместный диван из толстой лозы и столик диаметром 70 см прекрасно подойдут для Вашей веранды или зимнего сада. Подушки для кресел и дивана включены в комплект. </t>
  </si>
  <si>
    <t>JAKARTA стол</t>
  </si>
  <si>
    <t>2058</t>
  </si>
  <si>
    <t xml:space="preserve">Стол, 160 x 95 см Высота 75  см, крашеный тик. Небольшой стол Jakarta выполнен из тика. Простой дизайн и классическая форма отлично смотрится с креслами из натурального или искусственного ротанга. </t>
  </si>
  <si>
    <t>2059</t>
  </si>
  <si>
    <t xml:space="preserve">Стол, 225 x 95 см Высота 75 см, крашеный тик. Небольшой стол Jakarta выполнен из тика. Простой дизайн и классическая форма отлично смотрится с креслами из натурального или искусственного ротанга. </t>
  </si>
  <si>
    <t>5721-8</t>
  </si>
  <si>
    <t xml:space="preserve">Кресло с подлокотниками, 45 x 50 x 43 см, Tb 62 см Th 81 см, ротанг. На небольших ножках. Подушка черного цвета входит в стоимость кресла. Отлично смотрится с тиковыми столами Jakarta. </t>
  </si>
  <si>
    <t>5721-5-7</t>
  </si>
  <si>
    <t xml:space="preserve">Кресло с подлокотниками, 45 x 50 x 43 см, Tb 62 см Th 81 см, ротанг. Кресло Lorna полностью выполнено из натурального ротанга, цвет античный белый. На небольших ножках. Подушка серого цвета входит в стоимость кресла. Отлично смотрится с тиковыми столами Jakarta. </t>
  </si>
  <si>
    <t>Polly стол</t>
  </si>
  <si>
    <t>5766-61</t>
  </si>
  <si>
    <t>Стол, 115 x 70 см Высота 67 см, 5,3 мм ротанг, алюминиевый каркас, стекло</t>
  </si>
  <si>
    <t>Polly кресло</t>
  </si>
  <si>
    <t>5761-61-61</t>
  </si>
  <si>
    <t>Кресло, Tb 60 см, Td 69 см, Th 82 см, 5,3 мм ротанг, алюминиевый каркас, полиэстер</t>
  </si>
  <si>
    <t>Polly диван</t>
  </si>
  <si>
    <t>5762-61-61</t>
  </si>
  <si>
    <t>Диван 2,5-местн, Tb 130 см, Td 69 см, Th 82 см, 5,3 мм ротанг, алюминиевый каркас, полиэстер</t>
  </si>
  <si>
    <t>WING стол</t>
  </si>
  <si>
    <t>2116-5</t>
  </si>
  <si>
    <t xml:space="preserve">Стол, 130 x 68 см Высота 45 см, круглый 3 мм ротанг,, стеклянная столешницаЭтот комплект мебели прекрасно подходит для того, чтобы поставить его у бассейна. Мебель выполнена из искусственного ротанга на алюминиевом каркасе и состоит из трехместного дивана, двух кресел и столика со стеклянной столешницей. Доступны различные цвета подушек. Сам комплект может быть как в белом, так и в черном цвете. </t>
  </si>
  <si>
    <t>WING кресло</t>
  </si>
  <si>
    <t>2111-5-1N</t>
  </si>
  <si>
    <t xml:space="preserve">Кресло с подлокотниками, Tb 92 см, Td 90 см, Th 71 см, круглый 3 мм ротанг, alternativ klädsel finns Этот комплект мебели прекрасно подходит для того, чтобы поставить его у бассейна. Мебель выполнена из искусственного ротанга на алюминиевом каркасе и состоит из трехместного дивана, двух кресел и столика со стеклянной столешницей. Доступны различные цвета подушек. Сам комплект может быть как в белом, так и в черном цвете. </t>
  </si>
  <si>
    <t>WING диван</t>
  </si>
  <si>
    <t>2113-5-1N</t>
  </si>
  <si>
    <t>Диван 3-местн, Tb 220 см, Td 90 см, Th 71 см, круглый 3 мм ротанг, alternativ klädsel finns. Этот комплект мебели прекрасно подходит для того, чтобы поставить его у бассейна. Мебель выполнена из искусственного ротанга на алюминиевом каркасе и состоит из трехместного дивана, двух кресел и столика со стеклянной столешницей. Доступны различные цвета подушек. Сам комплект может быть как в белом, так и в черном цвете.</t>
  </si>
  <si>
    <t>EVERTON стол</t>
  </si>
  <si>
    <t>10742</t>
  </si>
  <si>
    <t>Стол, 150 x 85 см Высота 71 см, акация</t>
  </si>
  <si>
    <t>10741</t>
  </si>
  <si>
    <t>Стол, 200-250 x 100 см Высота 71 см, акация</t>
  </si>
  <si>
    <t>10743</t>
  </si>
  <si>
    <t>Стол, Ø 110 см Высота 71 см, акация</t>
  </si>
  <si>
    <t>10751</t>
  </si>
  <si>
    <t>Стол, Ø 70 см Высота 71 см, акация</t>
  </si>
  <si>
    <t>10748</t>
  </si>
  <si>
    <t>EVERTON шезлонг</t>
  </si>
  <si>
    <t>Шезлонг, 56 x 150 см Высота 92 см, акация. Шезлонг Everton 10748 изготовлен из акации, все детали изготовлены из нержавеющей стали. Цвет коричневый. Имеет регулируемую спинку, подставку для ног можно убирать по желанию. Прекрасно подойдет для проведения времени у бассейна или в саду.</t>
  </si>
  <si>
    <t>10747</t>
  </si>
  <si>
    <t>EVERTON табурет</t>
  </si>
  <si>
    <t>Табурет, 50 x 44 см Высота 43 см, акация</t>
  </si>
  <si>
    <t>10744</t>
  </si>
  <si>
    <t>EVERTON складной стул</t>
  </si>
  <si>
    <t>Складной стул, 35 x 41 x 46, Tb 45 см, Th 92 см, акация</t>
  </si>
  <si>
    <t>EVERTON кресло</t>
  </si>
  <si>
    <t>10745</t>
  </si>
  <si>
    <t>Кресло , 42 x 41 x 46, Tb 55 см, Th 95 см, акация</t>
  </si>
  <si>
    <t>10750</t>
  </si>
  <si>
    <t>Регулируемое кресло, сиденье 50 x 45 x 44 см, rygg 50 см, общая высота 107 см, акация</t>
  </si>
  <si>
    <t>Arizona lounge кресло</t>
  </si>
  <si>
    <t>10881-50-25</t>
  </si>
  <si>
    <t xml:space="preserve">Кресло с подлокотниками, Tb 77 см, Td 84 см, Th 74 см, фиттинги и винты из нерж. стали . высота сиденья 65x72 см. Кресло-качалка из коллекции Arizona lounge выполнено из массива акации, окрашенного в цвет "белый антик" - этот цвет имитирует эффект старины. Это удобное глубокое кресло, с которого Вам не захочется вставать. В комплект включены подушки серо-коричневого цвета. </t>
  </si>
  <si>
    <t>Arizona lounge диван</t>
  </si>
  <si>
    <t>10883-50-25</t>
  </si>
  <si>
    <t xml:space="preserve">Диван 2,5-местн, Tb 142 см, Td 84 см, Th 74 см, фиттинги и винты из нерж. стали .  высота сиденья 130x72 см. Кресло-качалка из коллекции Arizona lounge выполнено из массива акации, окрашенного в цвет "белый антик" - этот цвет имитирует эффект старины. Это удобное глубокое кресло, с которого Вам не захочется вставать. В комплект включены подушки серо-коричневого цвета. </t>
  </si>
  <si>
    <t>Arizona lounge стол</t>
  </si>
  <si>
    <t>10886-50</t>
  </si>
  <si>
    <t xml:space="preserve"> Стол, 130 x 60 см Высота 47, фиттинги и винты из нерж. стали . Кресло-качалка из коллекции Arizona lounge выполнено из массива акации, окрашенного в цвет "белый антик" - этот цвет имитирует эффект старины. Это удобное глубокое кресло, с которого Вам не захочется вставать. В комплект включены подушки серо-коричневого цвета. </t>
  </si>
  <si>
    <t>Santana комплект мебели</t>
  </si>
  <si>
    <t xml:space="preserve">В набор плетеной мебели Santana входит вместительная трехместная скамья, два кресла и стол со стеклянной столешницей. Конструкция из тонкой обработанной лозы, деревянные ножки. Подушки в сине-белую полоску или черные для дивана и кресел включены в комплект. </t>
  </si>
  <si>
    <t xml:space="preserve">В набор плетеной мебели Santana входит вместительная трехместная скамья, два кресла и стол со стеклянной столешницей. Конструкция из тонкой обработанной лозы, деревянные ножки. Цвет - черный. Подушки бежевого цвета для дивана и кресел включены в комплект. </t>
  </si>
  <si>
    <t>Стол Toscana 200x100 см</t>
  </si>
  <si>
    <t>Стол 239800 из коллекции плетеной мебели Toscana выполнен из искусственного ротанга серо-белого цвета на алюминиевом каркасе. Столешница выполнена из массива сосны окрашенного в цвет серый антик. Мебель Toscana использовалась в одной из передач "Дачный ответ"</t>
  </si>
  <si>
    <t>Стол Toscana 155 см</t>
  </si>
  <si>
    <t>Стол 239801 из коллекции плетеной мебели Toscana выполнен из искусственного ротанга серо-белого цвета на алюминиевом каркасе. Столешница выполнена из массива сосны окрашенного в цвет серый антик. Мебель Toscana использовалась в одной из передач "Дачный ответ"</t>
  </si>
  <si>
    <t>Стол Toscana ø60</t>
  </si>
  <si>
    <t>Круглый столик 239802 Toscana выполнен из искусственного ротанга на алюминиевом каркасе,столешница выполнена из сосны, окрашенной в цвет серый антик. За ним Вы сможете полюбоваться природой с балкона или веранды за чашечкой кофе.Мебель Toscana использовалась в одной из передач "Дачный ответ"</t>
  </si>
  <si>
    <t>Кресло Toscana</t>
  </si>
  <si>
    <t>Кресло 295480 Toscana изготовлено из бело-серого искусственного ротанга на алюминиевом каркасе. В комплекте с креслом идет подушка черного цвета. Удобное кресло классической формы прекрасно сочетается как со столами из искусственного ротанга, так и из массива сосны. Мебель Toscana использовалась в одной из передач "Дачный ответ"</t>
  </si>
  <si>
    <t>Приставной стол Caravelle</t>
  </si>
  <si>
    <t>Приставной столик 6672 из коллекции Caravelle выполнен из искусственного ротанга серо-белого цвета.  Столешница выполнена из стекла. Внизу у столика имеется полочка, на которую можно сложить журналы.</t>
  </si>
  <si>
    <t>2-местн Скамья Caravelle</t>
  </si>
  <si>
    <t xml:space="preserve">Двухместная скамья Caravelle арт. 6674 выполнена из круглого искусственного ротанга в белом цвете. Выполнена в едином стиле со всей коллекцией Caravelle. В комплекте полосатые бело-синие подушки. </t>
  </si>
  <si>
    <t>SoffСтол Caravelle</t>
  </si>
  <si>
    <t>Serv.Стол Caravelle</t>
  </si>
  <si>
    <t xml:space="preserve">Приставной стол 6682 из коллекции Caravelle выполнен из искусственного ротанга серо-белого цвета на металлическом каркасе. У него есть три полки, на которые Вы можете сложить использованную посуду или столовые приборы, либо поставить на них предметы, которые Вам захочется убрать с обеденного стола, для освобождения места под блюдо. </t>
  </si>
  <si>
    <t>Табурет Caravelle</t>
  </si>
  <si>
    <t xml:space="preserve">Табурет Caravelle 6685. Caravelle, набор плетеной мебели из лозы в белом/бежевом цветовом исполнении. В набор входит обеденный стол и стул, кресло и приставной столик с тремя полками. Набор Caravelle также может приобретаться в виде удобного гарнитура. </t>
  </si>
  <si>
    <t>Кресло Caravelle</t>
  </si>
  <si>
    <t xml:space="preserve">Кресло 6687 из коллекции плетеной мебели Caravelle сделано из искусственного ротанга серо-белого цвета на алюминиевом каркасе. В комплекте с креслом идет подушка, окрашенная в сине-белую полоску. </t>
  </si>
  <si>
    <t>Кресло 2 Caravelle</t>
  </si>
  <si>
    <t xml:space="preserve">Кресло 6688 из коллекции плетеной мебели Caravelle сделано из искусственного ротанга серо-белого цвета на алюминиевом каркасе. В комплекте с креслом идет подушка, окрашенная в сине-белую полоску. </t>
  </si>
  <si>
    <t>Стол Caravelle 162x92 см</t>
  </si>
  <si>
    <t xml:space="preserve">Стол 6689 Caravelle выполнен из искусственного ротанга серо-белого цвета на алюминиевом каркасе. Столешница выполнена из стекла. Прекрасный обеденный стол за которым Вы сможете собраться для семейного обеда на природе. Снизу у стола есть дополнительная полка, на которую Вы сможете сложить тарелки или столовые приборы. </t>
  </si>
  <si>
    <t>Стол Colorado 200x100</t>
  </si>
  <si>
    <t xml:space="preserve">Стол G 205100 из коллекции плетеной мебели Colorado выполнен из серого искусственного ротанга на металлическом каркасе. Столешница выполнена из стекла. За этим столом Вы сможете собраться всей семьей для обеда на свежем воздухе. </t>
  </si>
  <si>
    <t>Кресло Colorado</t>
  </si>
  <si>
    <t xml:space="preserve">Кресло G 205101 из коллекции Colorado выполнено из серого искусственного ротанга серого цвета на алюминиевом каркасе. Подушка черного цвета включена в комплект. Благодаря выгнутой спинке кресла в нем Вы всегда будете чувствовать себя комфортно. </t>
  </si>
  <si>
    <t xml:space="preserve">Кресло Colorado B 205118 выполнено из коричневого искусственного ротанга на алюминиевом каркасе. Подушка бежевого цвета включена в комплект. Благодаря выгнутой спинке кресла в нем Вы всегда будете чувствовать себя комфортно. </t>
  </si>
  <si>
    <t>Стол Vail  Ø115</t>
  </si>
  <si>
    <t xml:space="preserve">Стол B 205119 Vail выполнен из коричневого искусственного ротанга на алюминиевом каркасе. Столешница выполнена из стекла, что придает ему элегантность. За этим столом Вы сможете разместить до шести человек. Этот стол будет прекрасно сочетаться с креслами Colorado. </t>
  </si>
  <si>
    <t>http://www.pcarlo.ru/products_pictures/med_dino.jpg</t>
  </si>
  <si>
    <t>Возрастная группа:  3-12 лет
Материал изделия:  металл, влагостойкая фанера ФСФ 18 мм
Размеры (Д*В):  2,15 х 1,25 м
Вид установки:  бетонирование стоек
Вес:  30 кг
Габариты упаковки:  1,95 х 2 х 0,4 м
Срок изготовления (при отсутствии на складе):  от 10 рабочих дней (уточняйте у менеджера)</t>
  </si>
  <si>
    <t>http://www.pcarlo.ru/products_pictures/sma_skalolaz%20so%20stenkoy%20isu-01.09.jpg</t>
  </si>
  <si>
    <t>Возрастная группа:  3-12 лет
Материал изделия:  металл, влагостойкая фанера ФСФ 18 мм
Каркас:  металл, порошковая окраска
Размеры (Д*Ш*В):  1,45 х 0,75 х 2,2 м
Комплектация:  скалолаз, швседская стенка
Вид установки:  бетонирование стоек
Срок изготовления (при отсутствии на складе):  от 10 рабочих дней (уточняйте у менеджера)</t>
  </si>
  <si>
    <t>http://www.pcarlo.ru/products_pictures/med_parus%20isu-01.10.jpg</t>
  </si>
  <si>
    <t>Каркас:  металл, порошковая окраска
Вид установки:  бетонированеи стоек
Срок изготовления (при отсутствии на складе):  от 10 рабочих дней, уточняйте у менеджера</t>
  </si>
  <si>
    <t>http://www.pcarlo.ru/products_pictures/med_rukohod%20tsvetok.jpg</t>
  </si>
  <si>
    <t>аркас:  металл, порошковая окраска
Размеры (Д*Ш*В):  1,0 х 1,0 х 1,8 м
Вид установки:  бетонирование стоек</t>
  </si>
  <si>
    <t>http://www.pcarlo.ru/products_pictures/med_rukohod%20bol%20krug.jpg</t>
  </si>
  <si>
    <t>Каркас:  металл, порошковая окраска
Размеры (Д*Ш*В):  1,4 х 1,4 х 1,8 м
Вид установки:  бетонирование стоек</t>
  </si>
  <si>
    <t>http://www.pcarlo.ru/products_pictures/med_laz%20vertical.jpg</t>
  </si>
  <si>
    <t>Каркас:  металл, порошковая окраска
Размеры (Д*В):  0,6 х 2,1 м
Вид установки:  бетонирование стоек</t>
  </si>
  <si>
    <t>http://www.pcarlo.ru/products_pictures/med_laz%20koltso.jpg</t>
  </si>
  <si>
    <t>http://www.pcarlo.ru/products_pictures/med_ladya%20s%20parusom.jpg</t>
  </si>
  <si>
    <t>Возрастная группа:  3-6 лет
Материал изделия:  Многослойная фанера ФСФ, атмосфероустойчивая, повышенной влагостойкости, сорт 1/1, толщина 18 мм
Каркас:  Металлическая труба D наружный 32, D наружный 25, профильная металлическая труба сечением 40х20, подпятники из листового металла 100х100 мм, толщина 3 мм
Размеры (Д*Ш*В):  3,15 х 1,6 х 2,3 м
Комплектация:  лаз, горка
Вид установки:  лаз - бетонрование стоек, горка может устанавливаться без бетонирования
Цвет:  фанера: ударостойкая тиксотропная алкидная эмаль «Тиккурила Миранол», ,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10 рабочих дней (уточняйте у менеджера)</t>
  </si>
  <si>
    <t>аркас:  металл, порошковая окраска
Размеры (Д*В):  0,9 х 1,1 м
Вид установки:  бетонирование стоек</t>
  </si>
  <si>
    <t>http://www.pcarlo.ru/products_pictures/med_mostik-laz%20isu-01.18.jpg</t>
  </si>
  <si>
    <t>Возрастная группа:  3-12 лет
Материал изделия:  Многослойная фанера ФСФ, атмосфероустойчивая, повышенной влагостойкости, сорт 1/1, толщина 18 мм
Каркас:  Металлическая труба D 33 мм и D 21 мм, с подпятниками из листового металла 100х100 мм, толщина не менее 3 мм
Размеры (Д*Ш*В):  2,85 х 0,8 х 1,3 м
Прочие размеры:  Высота площадки от уровня земли - 0,5 м
Вид установки:  методом бетонирования стоек (стационарный вариант) и на раме (переносной вариант)
Габариты упаковки (паллета):  1,55 х 0,8 х 0,2 м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t>
  </si>
  <si>
    <t>http://www.pcarlo.ru/products_pictures/med_mostik%20isu-01.17.jpg</t>
  </si>
  <si>
    <t>Возрастная группа:  от 2 лет
Материал изделия:  влагостойкая фанера ФСФ 18 мм
Каркас:  металлическая труба
Размеры (Д*Ш*В):  2,4 х 0,6 х 1,1 м
Прочие размеры:  Высота площадки от уровня земли - 0,5 м
Вид установки:  методом бетонирования стоек (стационарный вариант) и на раме (переносной вариант)</t>
  </si>
  <si>
    <t>http://www.pcarlo.ru/products_pictures/med_rukohod%20s%20lazami.jpg</t>
  </si>
  <si>
    <t>Возрастная группа:  от 7 до 14 лет
Каркас:  металл, порошковая окраска
Размеры (Д*Ш*В):  3,5 х 0,85 х 2,3
Комплектация:  лаз, рукоход
Вид установки:  бетонирование стоек
Срок изготовления (при отсутствии на складе):  уточняйте у менеджеров</t>
  </si>
  <si>
    <t>http://www.pcarlo.ru/products_pictures/med_laz%20vertoletik%20isu-01.22.jpg</t>
  </si>
  <si>
    <t>Возрастная группа:  2-7 лет
Материал изделия:  Многослойная фанера ФСФ, атмосфероустойчивая, повышенной влагостойкости, сорт 1/1, толщина 18 мм
Каркас:  Металлическая труба D наружный 32, D наружный 25, с подпятниками из листового металла 100х100 мм, толщина 3 мм
Размеры (Д*Ш*В):  2,0 х 1,0 х 2,1 м
Прочие размеры:  Высота площадки от уровня земли 0,6 м
Вид установки:  бетонирование стоек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окраска, метод запекания
Срок изготовления (при отсутствии на складе):  от 10 рабочих дней (уточняйте у менеджера)</t>
  </si>
  <si>
    <t>http://www.pcarlo.ru/products_pictures/med_laz%20muravied%20isu-01.23.jpg</t>
  </si>
  <si>
    <t>Возрастная группа:  2-10 лет
Материал изделия:  фанера ФСФ 18 мм
Каркас:  металлическая труба D 33 мм
Размеры (Д*Ш*В):  3 х 0,9 х 1,5 м
Вид установки:  бетонирование стоек (стационарный вариант), без стоек (переносной вариант)
Срок изготовления (при отсутствии на складе):  от 10 рабочих дней (уточняйте у менеджера)</t>
  </si>
  <si>
    <t>http://www.pcarlo.ru/products_pictures/med_laz%20abstrakciya.jpg</t>
  </si>
  <si>
    <t>Материал изделия:  металлический профиль
Размеры (Д*Ш*В):  2.3х0.6х2
Вид установки:  бетонирование стоек
Срок изготовления (при отсутствии на складе):  от 15 рабочих дней (уточняйте у менеджеров)</t>
  </si>
  <si>
    <t>http://www.pcarlo.ru/products_pictures/Mstena.jpg</t>
  </si>
  <si>
    <t>Возрастная группа:  4-10 лет
Каркас:  мет. труба D 47;33; 27мм
Размеры (Д*Ш*В):  4,65 х 2 м
Срок изготовления (при отсутствии на складе):  уточняйте у менеджеров</t>
  </si>
  <si>
    <t>http://www.pcarlo.ru/products_pictures/M_babo4ka.jpg</t>
  </si>
  <si>
    <t>Возрастная группа:  3-10 лет
Каркас:  труба мет. D 42, фанера ФСФ
Размеры (Д*Ш*В):  3 х 0,75 х 2 м
Вид установки:  бетонирование стоек</t>
  </si>
  <si>
    <t>http://www.pcarlo.ru/products_pictures/med_kacheli%20isu-07.01.jpg</t>
  </si>
  <si>
    <t>Возрастная группа:  4-14 лет
Материал изделия:  металл, влагостойкая фанера ФСФ 18 мм
Каркас:  металл, порошковая окраска
Размеры (Д*Ш*В):  1,6 х 1,2 х 2,5 м
Вид установки:  бетонирование стоек
Вес:  &lt; 40 кг
Габариты упаковки:  2,6 x 1,5 x 0,3 м
Срок изготовления (при отсутствии на складе):  от 10 рабочих дней (уточняйте у менеджера)</t>
  </si>
  <si>
    <t>http://www.pcarlo.ru/products_pictures/med_kacheli_babochka.jpg</t>
  </si>
  <si>
    <t>Качели подвесные  «Бабочка»</t>
  </si>
  <si>
    <t>Возрастная группа:  3-7 лет
Материал изделия:  Фанера 8 мм
Шнур:  Полиамидный, толщина 10 мм
Размеры (Д*Ш*В):  0,3 х 0,3 х 0,2 м
Комплектация:  качели, шнур, коуши, паспорт, упаковочный пакет
Вид установки:  закрепляется на перекладине на коушах, возможно крепление на анкерах к потолку (анкера в комплект не входят)
Вес:  &lt; 0,6 кг
Габариты упаковки:  0,43 х 0,3 х 0,03 м
Макс. допустимая нагрузка:  50 кг</t>
  </si>
  <si>
    <t>http://www.pcarlo.ru/products_pictures/med_kacheli%20elka.jpg</t>
  </si>
  <si>
    <t>Материал изделия:  сидения и декоративный элемент "Елка" - фанера ФСФ 18 мм
Каркас:  металл, порошковая окраска
Размеры (Д*Ш*В):  1,6 х 1,2 х 2,1 м
Вид установки:  бетонирование стоек
Вес:  &lt; 70 кг
Габариты упаковки:  1,3 х 2,5 х 0,2 м
Срок изготовления (при отсутствии на складе):  от 10 рабочих дней (уточняйте у менеджера)</t>
  </si>
  <si>
    <t>http://www.pcarlo.ru/products_pictures/med_kacheli%20kakadu%20isu-07.03.jpg</t>
  </si>
  <si>
    <t>Возрастная группа:  4-14 лет
Материал изделия:  металл, влагостойкая фанера ФСФ 18 мм
Каркас:  металл, порошковая окраска
Размеры (Д*Ш*В):  1,6 х 1,6 х 2,8 м
Комплектация:  лазы, качели
Вид установки:  бетонирование стоек
Срок изготовления (при отсутствии на складе):  от 10 рабочих дней (уточняйте у менеджера)</t>
  </si>
  <si>
    <t>http://www.pcarlo.ru/products_pictures/med_kachalka%20korablik%20isu-07.jpg</t>
  </si>
  <si>
    <t>Возрастная группа:  4-12 лет
Материал изделия:  влагостойкая фанера ФСФ 18 мм
Каркас:  металл, порошковая окраска
Размеры (Д*Ш*В):  2,35 х 0,82 х 1,4 м
Вид установки:  не требует бетонирования
Срок изготовления (при отсутствии на складе):  от 10 рабочих дней (уточняйте у менеджера)</t>
  </si>
  <si>
    <t>http://www.pcarlo.ru/products_pictures/med_kachalka%20duga%20isu-07.jpg</t>
  </si>
  <si>
    <t>Возрастная группа:  4-12 лет
Материал изделия:  металл, влагостойкая фанера ФСФ 18 мм
Размеры (Д*Ш*В):  2,35 х 0,82 х 0,75 м
Вид установки:  не требует бетонирования
Срок изготовления (при отсутствии на складе):  от 10 рабочих дней (уточняйте у менеджера)</t>
  </si>
  <si>
    <t>http://www.pcarlo.ru/products_pictures/med_kacheli%20dvoynye.jpg</t>
  </si>
  <si>
    <t>Возрастная группа:  4-14 лет
Материал изделия:  сидение - фанера ФСФ 18 мм
Каркас:  металл, порошковая окраска
Размеры (Д*Ш*В):  2,4 х 1,0 х 2,2 м
Вид установки:  бетонирование стоек
Срок изготовления (при отсутствии на складе):  от 10 рабочих дней (уточняйте у менеджера)</t>
  </si>
  <si>
    <t>http://www.pcarlo.ru/products_pictures/med_kacheli%20lodochka%20isu-07.08.jpg</t>
  </si>
  <si>
    <t>Материал изделия:  фанера ФСФ 18 мм
Каркас:  металл, порошковая окраска
Вид установки:  бетонирование стоек
Срок изготовления (при отсутствии на складе):  от 10 рабочих дней, уточняйте у менеджеров</t>
  </si>
  <si>
    <t>http://www.pcarlo.ru/products_pictures/med_kacheli%20so%20shved%20stenkoy%20isu-07.09.jpg</t>
  </si>
  <si>
    <t>Материал изделия:  влагостойкая фанера ФСФ 18 мм
Каркас:  металл, порошковая окраска
Размеры (Д*Ш*В):  2,6 х 0,4 х 1,8 м
Комплектация:  детские качели на цепной подвеске, шведская стенка, детский баскетбольный щит
Вид установки:  бетонирование стоек</t>
  </si>
  <si>
    <t>http://www.pcarlo.ru/products_pictures/med_kacheli%20bashni.jpg</t>
  </si>
  <si>
    <t>Материал изделия:  фанера влагостойкая ФСФ 18 мм
Каркас:  металл, порошковая окраска
Размеры (Д*Ш*В):  1,6 х 0,7 х 2 м
Вид установки:  бетонирование стоек
Срок изготовления (при отсутствии на складе):  от 15 р.д. (уточняйте у менеджеров)</t>
  </si>
  <si>
    <t>http://www.pcarlo.ru/products_pictures/med_petushki.jpg</t>
  </si>
  <si>
    <t>Возрастная группа:  5-10 лет
Материал изделия:  влагостойкая фанера ФСФ 18 мм
Каркас:  металл, порошковая окраска
Размеры (Д*Ш*В):  2,7 х 0,3 х 0,7 м
Вид установки:  бетонирование стоек
Срок изготовления (при отсутствии на складе):  от 10 рабочих дней (уточняйте у менеджера)</t>
  </si>
  <si>
    <t>http://www.pcarlo.ru/products_pictures/med_ka4alka_babo4ki_04.02.jpg</t>
  </si>
  <si>
    <t>Возрастная группа:  4-10 лет
Материал изделия:  металл, влагостойкая фанера ФСФ 18 мм
Размеры (Д*Ш*В):  2,7 х 0,3 х 0,7 м
Вид установки:  бетонирование стоек
Срок изготовления (при отсутствии на складе):  от 10 рабочих дней (уточняйте у менеджера)</t>
  </si>
  <si>
    <t>http://www.pcarlo.ru/products_pictures/M_kometa04.03.jpg</t>
  </si>
  <si>
    <t>Материал изделия:  фанера ФСФ 18 мм
Каркас:  металл, порошковая окраска
Размеры (Д*Ш*В):  2,7 х 0,3 х 0,7 м
Вид установки:  бетонирование стоек
Срок изготовления (при отсутствии на складе):  от 10 рабочих дней (уточняйте у менеджера)</t>
  </si>
  <si>
    <t>http://www.pcarlo.ru/products_pictures/med_ka4al_limon_04.04.jpg</t>
  </si>
  <si>
    <t>http://www.pcarlo.ru/products_pictures/med_ka4al_malinka_04.05.jpg</t>
  </si>
  <si>
    <t>Возрастная группа:  4-10 лет
Материал изделия:  металл, влагостойкая фанера ФСФ 18 мм
Размеры (Д*Ш*В):  2,7 х 0,3 х 0,7 м
Срок изготовления (при отсутствии на складе):  от 10 рабочих дней (уточняйте у менеджера)</t>
  </si>
  <si>
    <t>http://www.pcarlo.ru/products_pictures/med_ka4al_junga04.06.jpg</t>
  </si>
  <si>
    <t>http://www.pcarlo.ru/products_pictures/med_kachalka%20veterok%20isu-04.07.jpg</t>
  </si>
  <si>
    <t>Возрастная группа:  3-12 лет
Материал изделия:  влагостойкая фанера ФСФ 18 мм
Каркас:  металл, порошковая окраска
Размеры (Д*Ш*В):  2,1 х 0,3 х 0,55 м
Вид установки:  бетонирование стоек</t>
  </si>
  <si>
    <t>http://www.pcarlo.ru/products_pictures/med_karusel%20isu-08.01.jpg</t>
  </si>
  <si>
    <t>Возрастная группа:  4-14 лет
Материал изделия:  влагостойкая фанера ФСФ 18 мм
Каркас:  металл, порошковая окраска
Размеры (Д*Ш*В):  2,15 х 2,15 х 1 м
Вид установки:  бетонирование стоек
Вес:  40 кг
Объем упаковки:  0,35 м3
Срок изготовления (при отсутствии на складе):  от 15 рабочих дней (уточняйте у менеджера)</t>
  </si>
  <si>
    <t>http://www.pcarlo.ru/products_pictures/karusel%20malutka_med.jpg</t>
  </si>
  <si>
    <t>Материал изделия:  многослойная влагостойкая фанера 18 мм
Каркас:  металл, порошковая окраска
Размеры (Д*Ш*В):  1,5 х 1,5 х 0,75
Вид установки:  бетонирование
Срок изготовления (при отсутствии на складе):  от 10 рабочих дней</t>
  </si>
  <si>
    <t>http://www.pcarlo.ru/products_pictures/med_domik.jpg</t>
  </si>
  <si>
    <t>Возрастная группа:  3-10 лет
Материал изделия:  Многослойная фанера ФСФ, атмосфероустойчивая, повышенной влагостойкости, сорт 1/1, толщина 18 мм
Каркас:  Металлическая труба профильная 20х40 мм, с подпятниками из листового металла 100х100 мм, толщина 3 мм</t>
  </si>
  <si>
    <t>http://www.pcarlo.ru/products_pictures/med_domik-mini.jpg</t>
  </si>
  <si>
    <t>Материал изделия:  Многослойная фанера ФСФ, атмосфероустойчивая, повышенной влагостойкости, сорт 1/1, толщина 18 мм
Каркас:  Металлическая труба профильная 20х40 мм, с подпятниками из листового металла 100х100 мм, толщина 3 мм
Размеры (Д*Ш*В):  1,17 х 1,2 x 1,67 м
Вид установки:  бетонирование стоек
Вес:  &lt; 30 кг
Габариты упаковки:  1,5 х 1,25 х 0,25 м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10 рабочих дней (уточняйте у менеджера)</t>
  </si>
  <si>
    <t>http://www.pcarlo.ru/products_pictures/med_domik-dvorik.jpg</t>
  </si>
  <si>
    <t>Возрастная группа:  от 3 до 7 лет
Материал изделия:  фанера ФСФ 18 мм
Каркас:  металл, порошковая окраска
Размеры (Д*Ш*В):  2,1 х 1,37 x 1,67 м
Комплектация:  Игровой элемент "Счеты", "Цветник" (божья коровка ползает по пропиленным дорожкам"
Вид установки:  бетонирование стоек
Вес:  94 кг
Объем упаковки:  0,39 м3
Срок изготовления (при отсутствии на складе):  от 10 рабочих дней (уточняйте у менеджера)</t>
  </si>
  <si>
    <t>http://www.pcarlo.ru/products_pictures/med_gorodok.jpg</t>
  </si>
  <si>
    <t>Возрастная группа:  от 3 до 7 лет
Материал изделия:  Многослойная фанера ФСФ, атмосфероустойчивая, повышенной влагостойкости, сорт 1/1, толщина 18 мм
Каркас:  Металлическая труба профильная 20х40 мм, с подпятниками из листового металла 100х100 мм, толщина 3 мм
Покрытие крыши:  фанера ФСФ 18 мм
Размеры (Д*Ш*В):  4,32 х 1,55 x 1,67 м
Комплектация:  Игровой элемент "Счеты", "Цветник" (божъя коровка ползает по пропиленным дорожкам)
Вид установки:  бетонирование стоек
Вес:  70 кг
Габариты упаковки:  1 место - 0,9 х 0,9 х 0,3 м;
2 место - 1,6 х 1,0 х 0,3 м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10 рабочих дней (уточняйте у менеджера)</t>
  </si>
  <si>
    <t>http://www.pcarlo.ru/products_pictures/med_gorodok%2002.04_01.jpg</t>
  </si>
  <si>
    <t>Это изделие является модификацией: отличие от базовой модели заключается в том, что круглое окошко (в желтом домике) заменено счетами (всего 2 шт.). Возрастная группа:  от 3 до 7 лет
Материал изделия:  Многослойная фанера ФСФ, атмосфероустойчивая, повышенной влагостойкости, сорт 1/1, толщина 18 мм
Каркас:  Металлическая труба профильная 20х40 мм, с подпятниками из листового металла 100х100 мм, толщина 3 мм
Покрытие крыши:  фанера ФСФ 18 мм
Размеры (Д*Ш*В):  4,32 х 1,55 x 1,67 м
Комплектация:  Игровой элемент "Счеты" (2 шт.), "Цветник" (божья коровка ползает по пропиленным дорожкам"
Вид установки:  бетонирование стоек
Вес:  70 кг
Габариты упаковки:  1 место - 0,9 х 0,9 х 0,3 м;
2 место - 1,6 х 1,0 х 0,3 м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10 рабочих дней (уточняйте у менеджера)</t>
  </si>
  <si>
    <t>http://www.pcarlo.ru/products_pictures/med_igrovaya%20stenka.jpg</t>
  </si>
  <si>
    <t>Возрастная группа:  от 3 до 7 лет
Материал изделия:  Многослойная фанера ФСФ, атмосфероустойчивая, повышенной влагостойкости, сорт 1/1, толщина 18 мм
Каркас:  Металлическая труба профильная 20х40 мм, с подпятниками из листового металла 100х100 мм, толщина 3 мм
Покрытие крыши:  фанера ФСФ 18 мм
Размеры (Д*Ш*В):  2,0 х 1,3 x 1,3 м
Комплектация:  игровой элемент "Счеты", "Цветник" (божья коровка ползает по пропиленной дорожке)
Вид установки:  бетонирование стоек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10 рабочих дней (уточняйте у менеджера)</t>
  </si>
  <si>
    <t>http://www.pcarlo.ru/products_pictures/med_s%20kryshkoi.jpg</t>
  </si>
  <si>
    <t xml:space="preserve">Новинка сезона – песочница с крышкой. Очевидна функциональность и практичность данной песочницы. Крышка защитит песок от попадания дождя, мусора и грязи, а также неприятных сюрпризов домашних животных, оставляя его всегда сухим и чистым, что не может не радовать вас и ваших детишек. Купив песочницу с крышкой, вы больше не будете волноваться за то, с чем играет ваш малыш. Ведь он не сможет пораниться, играя с чистым песком, в котором не будет стекол, железок и прочих отходов.
Крышка может выполнять функцию, как защитного покрытия, так и очень удобного столика, на котором дети могут сооружать замки, печь куличики, а также делать любые другие фигурки или просто раскладывать свои игрушки.Возрастная группа:  3-7 лет
Материал изделия:  Многослойная фанера ФСФ, атмосвероустойчивая, повышенной влагостойкости, сорт 1/1, толщина 18 мм
Каркас:  Металлический уголок 45х45 мм, с подпятниками из листового металла 100х100 мм, толщина 3 мм
Размеры (Д*Ш*В):  1,5 х 1,4 х 0,36 м
Вид установки:  бетонирование стоек
Вес:  25 кг
Габариты упаковки:  1,55 x 0,78 x 0,39 м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5 рабочих дней (уточняйте у менеджера)
Специально разработанная антивандальная конструкция детской песочницы, гарантирует ее надежность. Таким образом, приобретая нашу песочницу с крышкой, вы покупаете, не только интересную игрушку, но и безопасность, и спокойствие за своих детей. Сборная модульная, состоит: 4 стеновых модулей; 2 модуля крышка-столик; стойки для бетонирования, 4 шт., ручки-опоры 2 шт. Легко собирается на месте. При сборке модули стягиваются оцинкованными болтами М12, используются только колпачковые гайки, для предотвращения откручивания используются гроверные шайбы. </t>
  </si>
  <si>
    <t>http://www.pcarlo.ru/products_pictures/med_s%20domikom.jpg</t>
  </si>
  <si>
    <t>Игра в этой детской песочнице быстро становится увлекательной ролевой игрой: дети учатся общению, приглашают друг друга в гости в домик, по очереди превращаясь то в хозяина, то в гостя, песочница также превращается в палисадник, где выращиваются цветы из песка. Детишки смогут в ней играть в любую погоду, ведь всегда есть возможность укрыться от набежавшего дождика в уютном домике. Песочница с домиком станет прекрасным украшением не только любого загородного участка, но и любой детской площадки в детском садике. Покупая песочницу с домиком, вы даете своему малышу возможность выбора: он может поиграть и в песочнице, и в домике. Все будет зависеть от его настроения, а также от игры, в которую ему хочется поиграть.
Специально разработанная антивандальная конструкция детской песочницы, гарантирует ее надежность. Данная песочница с домиком будет долго служить своим обладателям. Возрастная группа:  3-10 лет
Материал изделия:  Многослойная фанера ФСФ, атмосвероустойчивая, повышенной влагостойкости, сорт 1/1, толщина 18 мм
Каркас:  Металлическая труба профильная 20х40 мм, с подпятниками из листового металла 100х100 мм, толщина 3 мм, металлический угловой профиль 400х400х4 мм, с подпятниками из листового металла 100х100 мм, толщина не менее 3 мм
Размеры (Д*Ш*В):  2,5 х 1,75 х 2,1 м
Комплектация:  игровой домик
Вид установки:  бетонирование стоек
Вес:  &lt; 80 кг
Габариты упаковки:  1,5 х 1,5 х 0,3 м
Срок изготовления (при отсутствии на складе):  от 10 рабочих дней (уточняйте у менеджера)</t>
  </si>
  <si>
    <t>http://www.pcarlo.ru/products_pictures/med_pesochnitsa%20luzhok%20isu-05.03.jpg</t>
  </si>
  <si>
    <t>Само название детской песочницы говорит о том, что она будет замечательно смотреться на вашем загородном участке или на детской площадке в детском садике среди зеленой травки. Пусть вас не смущает кажущаяся простота дизайна этой детской песочницы, ведь все гениальное, как говорится, просто. Узорные бортики детской песочницы создают иллюзию воздушности всей конструкции. Детишки смогут найти абсолютно различное применение этой песочнице, от игр в куличики до оборонительных сооружений. Ведь так легко наблюдать за врагом, глядя в прорези на бортиках. Детская песочница, установленная среди травы, будет смотреться, как кусочек пустыни среди оазиса, придавая необычный облик вашему дворику или детской площадке. Специально разработанная антивандальная конструкция детской песочницы, гарантирует ее надежность и будет долго служить ее обладателям.
Возрастная группа:  3-10 лет
Материал изделия:  металл, влагостойкая фанера ФСФ 18 мм
Размеры (Д*Ш*В):  1,5 х 1,5 х 0,4 м
Вид установки:  бетонирование стоек
Срок изготовления (при отсутствии на складе):  от 5 рабочих дней (уточняйте у менеджера)</t>
  </si>
  <si>
    <t>http://www.pcarlo.ru/products_pictures/med_pesochnitsa%20ugolki.jpg</t>
  </si>
  <si>
    <t>Глядя на эту детскую песочницу, вы сразу замечаете необычные уголки. Своеобразные уголки детской песочницы округляют ее, снаружи она обычной квадратной формы, а внутри - круглой. У этого дизайна есть практической применение. Эти уголки фактически являются скругленными игровыми столиками, на которые удобно выкладывать куличи и фигурки из песка. Детишки могут также использовать уголки в качестве стульчиков и полочек. А яркие цвета детской песочницы сразу привлекут детское внимание и вызовут интерес, ведь они любят все яркое.
Специально разработанная антивандальная конструкция детской песочницы, гарантирует ее надежность и будет долго служить ее обладателям.
Возрастная группа:  3-10 лет
Материал изделия:  металл, влагостойкая фанера ФСФ 18 мм
Каркас:  металл, порошковая окраска
Размеры (Д*Ш*В):  1,5 х 1,5 х 0,4 м
Вид установки:  бетонированеи стоек
Срок изготовления (при отсутствии на складе):  от 5 рабочих дней (уточняйте у менеджера)</t>
  </si>
  <si>
    <t>http://www.pcarlo.ru/products_pictures/med_pesochnitsa%20isu-05.05.jpg</t>
  </si>
  <si>
    <t>Возрастная группа:  3-10 лет
Материал изделия:  металл, влагостойкая фанера ФСФ 18 мм
Каркас:  металл, порошковая окраска
Размеры (Д*Ш*В):  1,5 х 1,5 х 0,35
Вид установки:  бетонирование стоек
Срок изготовления (при отсутствии на складе):  от 5 рабочих дней, уточняйте у менеджеров</t>
  </si>
  <si>
    <t>http://www.pcarlo.ru/products_pictures/med_pesochnitsa%20s%20zontom%20isu-05.06.jpg</t>
  </si>
  <si>
    <t>Возрастная группа:  3-7 лет
Материал изделия:  влагостойкая фанера ФСФ 18 мм
Каркас:  металл, порошковая окраска
Размеры (Д*Ш*В):  2,0 х 2,0 х 2,6
Вид установки:  бетонирование стоек
Срок изготовления (при отсутствии на складе):  от 10 рабочих дней, уточняйте у менеджеров</t>
  </si>
  <si>
    <t>http://www.pcarlo.ru/products_pictures/med_pesochnitsa%20polden%20isu-05.07.jpg</t>
  </si>
  <si>
    <t>Возрастная группа:  3-7 лет
Материал изделия:  влагостойкая фанера ФСФ 18 мм
Каркас:  металл, порошковая окраска
Размеры (Д*Ш*В):  2,8 х 2,0 х 2,6
Вид установки:  бетонирование стоек
Срок изготовления (при отсутствии на складе):  от 10 рабочих дней, уточняйте у менеджеров</t>
  </si>
  <si>
    <t>http://www.pcarlo.ru/products_pictures/med_pesochnitsa%20kryshka-garmoshka%20isu-05.08.jpg</t>
  </si>
  <si>
    <t>Материал изделия:  влагостойкая фанера ФСФ 18 мм
Размеры (Д*Ш*В):  2,0 х 2,0 х 0,36
Вид установки:  бетонирование стоек
Срок изготовления (при отсутствии на складе):  от 10 рабочих дней</t>
  </si>
  <si>
    <t>http://www.pcarlo.ru/products_pictures/med_pesochnitsa%20kruzhevo%20isu-05.09.jpg</t>
  </si>
  <si>
    <t>Возрастная группа:  3-10 лет
Материал изделия:  металл, влагостойкая фанера ФСФ 18 мм
Размеры (Д*Ш*В):  1,5 х 1,5 х 0,35
Вид установки:  бетонирование стоек
Срок изготовления (при отсутствии на складе):  от 7 рабочих дней</t>
  </si>
  <si>
    <t>http://www.pcarlo.ru/products_pictures/med_pesochnitsa%20lodka%20isu-05.10.jpg</t>
  </si>
  <si>
    <t>Материал изделия:  фанера ФСФ 18 мм
Каркас:  металл, порошковая окраска
Размеры (Д*Ш*В):  2,35 х 1,6 х 1,5
Вид установки:  бетонирование стоек
Срок изготовления (при отсутствии на складе):  от 5 рабочих дней</t>
  </si>
  <si>
    <t>http://www.pcarlo.ru/products_pictures/med_pesochnitsa%20korablik%20isu-05.11.jpg</t>
  </si>
  <si>
    <t>Материал изделия:  влагостойкая фанера ФСФ 18 мм
Каркас:  металл, порошковая окраска
Размеры (Д*Ш*В):  2,35 х 1,6 х 1,5 м
Комплектация:  Игровой элемент "Счеты", "Колокольчики"
Вид установки:  бетонирование стоек
Срок изготовления (при отсутствии на складе):  от 10 рабочих дней, уточняйте у менеджеров</t>
  </si>
  <si>
    <t>http://www.pcarlo.ru/products_pictures/med_pesochnitsa%20korablik%20s%20tentom%20isu-05.12.jpg</t>
  </si>
  <si>
    <t>борная конструкция на основе металлокаркаса, окрашенного порошковым способом, и деталей из фанеры повышенной влагостойкости, ФСФ 18 мм, окрашенных высокоглянцевой ударопрочной и атмосферостойкой алкидной краской, разрешенной к применению в изготовлении изделий для детей.
Устанавливается методом бетонирования стоек.
Песочница с игровыми элементами «Счеты» и «Колокольчики». Укомплектована солнцезащитным тентом из ткани с водоотталкивающей пропиткой. Тент регулируется по высоте, на ночь его можно опустить до уровня песочницы, тогда тент становится чехлом песочницы, предотвращающим попадание в песочницу грязи, дождя, домашних животных.
Материал изделия:  влагостойкая фанера ФСФ 18 мм
Каркас:  металл, порошковая окраска
Размеры (Д*Ш*В):  2,4 х 1,65 х 1,7 м
Комплектация:  Игровой элемент "Сечты", "Колокольчики"
Вид установки:  бетонирование стоек</t>
  </si>
  <si>
    <t>http://www.pcarlo.ru/products_pictures/med_pesochnitsa%20korablik%20s%20kayutoy%20isu-05.13.jpg</t>
  </si>
  <si>
    <t>борная конструкция на основе металлокаркаса, окрашенного порошковым способом, и деталей из фанеры повышенной влагостойкости, ФСФ 18 мм, окрашенных высокоглянцевой ударопрочной и атмосферостойкой алкидной краской, разрешенной к применению в изготовлении изделий для детей.
Устанавливается методом бетонирования стоек.
Песочница с игровыми элементами «Счеты» и «Колокольчики» и игровым домиком. Укомплектована солнцезащитным тентом из ткани с водоотталкивающей пропиткой. Тент регулируется по высоте, на ночь его можно опустить до уровня песочницы, тогда тент становится чехлом песочницы, предотвращающим попадание в песочницу грязи, дождя, домашних животных.
Игровой домик с детской скамейкой украшен декоративными деталями, на крыше - красочное изображение солнышка.
Возрастная группа:  влагостойкая фанера ФСФ 18 мм
Материал изделия:  фанера ФСФ 18 мм
Покрытие крыши:  тентованный материал
Размеры (Д*Ш*В):  3,6 х 1,65 х 1,7 м
Прочие размеры:  высота бортов 0,35 м, высота лавочек 0,35 м, высота до круглого окошка 0,7 м
Комплектация:  игровой домик, игровой элемент "Счеты", Колокольчики", "Штурвал"
Вид установки:  бетонирование стоек
Срок изготовления (при отсутствии на складе):  от 15 рабочих дней, уточняйте у менеджеров</t>
  </si>
  <si>
    <t>http://www.pcarlo.ru/products_pictures/med_pesochnitsa%20babochka.jpg</t>
  </si>
  <si>
    <t xml:space="preserve"> Песочница на металлических стойках, стойки бетонируются на глубину 300 мм.
Песочница дополнена игровым столиком с чашами для воды и влажного песка. Высота игрового столика эргономична росту 3-5-летнего ребенка, для лепки стоя.
Чаши никелированные, съемные, что позволяет содержать их в чистоте.
Материал изделия:  влагостойкая фанера ФСФ 18 мм
Каркас:  металл, порошковая окраска
Размеры (Д*Ш*В):  1,5 х 1,5 х 1 м
Комплектация:  2 никелированных чаши
Вид установки:  бетонирование стоек
Вес:  35 кг
Габариты упаковки:  1 х 1,5 х 0,15 м</t>
  </si>
  <si>
    <t>http://www.pcarlo.ru/products_pictures/pesochnica%20pod%20derevom_med.jpg</t>
  </si>
  <si>
    <t>Возрастная группа:  от 1,5 до 7 лет
Материал изделия:  влагостойкая фанера ФСФ 18 мм
Каркас:  стойки металлические, порошковая окраска
Размеры (Д*Ш*В):  2х2х1,6
Вид установки:  бетонирование стоек</t>
  </si>
  <si>
    <t>http://www.pcarlo.ru/products_pictures/med_pesochnica%20krepost.jpg</t>
  </si>
  <si>
    <t>Возрастная группа:  от 1,5 до 7 лет
Материал изделия:  влагостойкая фанера ФСФ 18 мм
Каркас:  Стойки металлические, порошковая окраска
Размеры (Д*Ш*В):  1,9 х 1,5 х 1 м
Вид установки:  бетонирование стоек
Срок изготовления (при отсутствии на складе):  от 13 р.д. (уточняйте у менеджеров)</t>
  </si>
  <si>
    <t>http://www.pcarlo.ru/products_pictures/m_mashinka05.17.jpg</t>
  </si>
  <si>
    <t>Песочница на металлических стойках. Стойки бетонируются на глубину 400 мм. Состав : песочница с бортиками, оборудованными лазами в виде шведской стенки, 2 скамейки внутри песочницы, "кабина" с игровыми элементами "Счеты" и "Колокол", оборудована скамейкой
Возрастная группа:  от 2 до 7 лет
Материал изделия:  многослойная влагостойкая фанера ФСФ 18 мм, двойная окраска алкидной тиксотропной эмалью, разрешенной для применения в детской продукции
Каркас:  металл, порошковая окраска
Размеры (Д*Ш*В):  2,65 х 1,5 х 1,5 м
Прочие размеры:  размеры песочницы:1,5 х 1,5 х 1 м
Вид установки:  бетонирование стоек
Срок изготовления (при отсутствии на складе):  уточняйте у менеджеров</t>
  </si>
  <si>
    <t>http://www.pcarlo.ru/products_pictures/pesochniy%20dvoric%20opushka.med.jpg</t>
  </si>
  <si>
    <t>Материал изделия:  металл, влагостойкая фанера ФСФ 18 мм
Каркас:  металл, порошковая окраска
Размеры (Д*Ш*В):  5 х 4,3 х 1,65 м
Комплектация:  3 игровых домика, 6 скамеек, 1 столик, 1 песочница с крышкой, секции ограждений, входная арка
Вид установки:  бетонирование стоек
Срок изготовления (при отсутствии на складе):  уточняйте у менеджера</t>
  </si>
  <si>
    <t>http://www.pcarlo.ru/products_pictures/med_ostrovok_05.19.jpg</t>
  </si>
  <si>
    <t>Возрастная группа:  от 1,5 до 7 лет
Материал изделия:  влагостойкая фанера ФСФ 18 мм
Каркас:  Стойки металлические, порошковая окраска
Размеры (Д*Ш*В):  3,3 х 3,3 х 2,5 м</t>
  </si>
  <si>
    <t>http://www.pcarlo.ru/products_pictures/m_ozero05.20.jpg</t>
  </si>
  <si>
    <t>Возрастная группа:  от 1,5 до 6 лет
Материал изделия:  влагостойкая фанера ФСФ 18 мм
Каркас:  Стойки металлические, порошковая окраска
Размеры (Д*Ш*В):  1 х 1 х 0,15
Габариты упаковки (паллета):  1 х 1 х 0,05</t>
  </si>
  <si>
    <t>http://www.pcarlo.ru/products_pictures/m_fura05.21.jpg</t>
  </si>
  <si>
    <t>Возрастная группа:  от 1,5 до 6 лет
Материал изделия:  влагостойкая фанера ФСФ 18 мм
Каркас:  Стойки металлические, порошковая окраска
Размеры (Д*Ш*В):  2 х 4,5 х 1,5 м
Прочие размеры:  размеры песочницы 2 х 3,8 х 0,4 м</t>
  </si>
  <si>
    <t>http://www.pcarlo.ru/products_pictures/m_kater05.22.jpg</t>
  </si>
  <si>
    <t xml:space="preserve"> основе конструкции металлический каркас. Устанавливается методом бетонирования стоек. Стойки бетонируются на глубину 400 мм.Состав: песочница, площадка с игровым элементом "Капитанский мостик со штурвалом и входной лесенкой", 2 скамейки
Возрастная группа:  от 1,5 до 6 лет
Материал изделия:  влагостойкая фанера ФСФ 18 мм
Каркас:  Стойки металлические, порошковая окраска
Размеры (Д*Ш*В):  3,7 х 2,4 х 1,2 м
Прочие размеры:  размеры песочницы 3,6 х 2,4 х 0,36 м
Комплектация:  Игровой элемент "Капитанский мостик" со штурвалом и входной лесенкой, 2 скамейки</t>
  </si>
  <si>
    <t>http://www.pcarlo.ru/products_pictures/med_Gorka%20Ladya.jpg</t>
  </si>
  <si>
    <t>Высота горки - 1,3 м вместе с мысом. Есть аналоги для помещений: со ступеньками и с трапом. Возможны заказы по индивидуальным размерам. Возрастная группа:  1,5-5 лет
Материал изделия:  влагостойкая фанера ФСФ 18 мм
Материал ската:  пластик
Высота ската:  0,5 м
Размеры (Д*Ш*В):  1,86 х 1,55 х 1,3 м
Вид установки:  нетребует вкапывания, по желанию заказчика может изготавливаться и со стойками для бетонирования
Макс. допустимая нагрузка:  50 кг
Срок изготовления (при отсутствии на складе):  от 5 рабочих дней (уточняйте у менеджера)</t>
  </si>
  <si>
    <t>http://www.pcarlo.ru/products_pictures/med_gorka%20romashka.jpg</t>
  </si>
  <si>
    <t>Боковины горки выполнены в виде лаза. Есть аналог для помещений. Возможны заказы по индивидуальным размерам. Возрастная группа:  3-7 лет
Материал изделия:  влагостойкая фанера ФСФ 18 мм
Материал ската:  пластик
Высота ската:  0,5 м
Размеры (Д*Ш*В):  1,5 х 0,55 х 0,9 м
Прочие размеры:  размеры отверстия под горкой (Ш*В) - 59 х 39 см
Вид установки:  не требует вкапывания, по желанию заказчика может изготавливаться со стойками для бетонирования
Габариты упаковки:  1,5 х 0,9 х 0,2 м
Макс. допустимая нагрузка:  50 кг
Срок изготовления (при отсутствии на складе):  от 5 рабочих дней (уточняйте у менеджера)</t>
  </si>
  <si>
    <t>http://www.pcarlo.ru/products_pictures/med_Gorka%20Volna.jpg</t>
  </si>
  <si>
    <t>Боковины горки выполнены в виде лаза. Есть аналог для помещений. Возможны заказы по индивидуальным размерам. Возрастная группа:  3-7 лет
Материал изделия:  влагостойкая фанера ФСФ 18 мм
Материал ската:  пластик
Высота ската:  0,5 м
Размеры (Д*Ш*В):  1,5 х 0,55 х 1,0 м
Вид установки:  нетребует вкапывания, по желанию заказчика может изготавливаться и со стойками для бетонирования
Макс. допустимая нагрузка:  50 кг
Срок изготовления (при отсутствии на складе):  от 5 рабочих дней (уточняйте у менеджера)</t>
  </si>
  <si>
    <t>http://www.pcarlo.ru/products_pictures/med_gorka%201m%20tsvetok%20isu-06.04.jpg</t>
  </si>
  <si>
    <t>Возрастная группа:  3-12 лет
Материал изделия:  влагостойкая фанера ФСФ 18 мм
Каркас:  металл, порошковая окраска
Материал ската:  пластик
Высота ската:  1,2 м
Размеры (Д*Ш*В):  5,2 х 1,15 х 2,15 м
Вид установки:  бетонирование стоек
Срок изготовления (при отсутствии на складе):  от 10 рабочих дней (уточняйте у менеджера)</t>
  </si>
  <si>
    <t>http://www.pcarlo.ru/products_pictures/gorka%20polutorometrovaya_med.jpg</t>
  </si>
  <si>
    <t>Возрастная группа:  7-12 лет
Материал изделия:  многослойная водостойкая фанера ФСФ 18 мм
Каркас:  металл, порошковая окраска
Материал ската:  пластик
Высота ската:  1,65 м
Размеры (Д*Ш*В):  6,6 х 1,1 х 3,3 м
Вид установки:  бетонирование стоек
Срок изготовления (при отсутствии на складе):  от 60 рабочих дней, уточняйте у менеджерв</t>
  </si>
  <si>
    <t>http://www.pcarlo.ru/products_pictures/gorka%20dvuhmetrovaya_med.jpg</t>
  </si>
  <si>
    <t>Материал изделия:  многослойная водостойкая фанера ФСФ 18 мм
Каркас:  металл, порошковая окраска
Высота ската:  2,25 м
Размеры (Д*Ш*В):  8 х 1,1 х 3,5 м
Вид установки:  бетонирование стоек
Срок изготовления (при отсутствии на складе):  от 60 рабочих дней, уточняйте у менеджерв</t>
  </si>
  <si>
    <t>http://www.pcarlo.ru/products_pictures/gorka%20vintovaya_med.jpg</t>
  </si>
  <si>
    <t>Материал изделия:  многослойная водостойкая фанера ФСФ 18 мм
Каркас:  металл порошковая окраска
Материал ската:  пластик
Высота ската:  2,25 м
Вид установки:  бетонирование стоек
Срок изготовления (при отсутствии на складе):  от 60 рабочих дней, уточняйте у менеджерв</t>
  </si>
  <si>
    <t>http://www.pcarlo.ru/products_pictures/med_gorka%20nebo%201m%20isu-06.06.jpg</t>
  </si>
  <si>
    <t>http://www.pcarlo.ru/products_pictures/med_gorka%201m%20petushok%20isu-06.07.jpg</t>
  </si>
  <si>
    <t>http://www.pcarlo.ru/products_pictures/med_gorka%201m%20okoshko%20isu-06.08.jpg</t>
  </si>
  <si>
    <t>http://www.pcarlo.ru/products_pictures/med_gorka%20s%20met%20skatom%20isu-06.09.jpg</t>
  </si>
  <si>
    <t xml:space="preserve"> Скат покрыт листовым оцинкованным металлом, что создает прочную и гладкую поверхность. Такая конструкция ската имеет свои преимущества: стоимость горки гораздо меньше, чем гороки с пластиковым скатом, при этом скат прочнее и долговечнее пластикового.
Скат имеет входную площадку и зону торможения, что соответствует требованиям ГОСТа по безопасности игровых площадок.
Конструкция горки удобна для транспортировки, так как состоит из плоских деталей, которые легко собираются на месте.
Материал изделия:  влагостойкая фанера ФСФ 18 мм
Каркас:  металл, порошковая окраска
Материал ската:  металл листовой оцинкованный
Высота ската:  1,25 м
Размеры (Д*Ш*В):  2,96 х 0,9 х 1,8 м
Вид установки:  бетонирование стоек
Макс. допустимая нагрузка:  200 кг
Срок изготовления (при отсутствии на складе):  от 10 рабочих дней (уточняйте у менеджера)</t>
  </si>
  <si>
    <t>http://www.pcarlo.ru/products_pictures/med_gorka%20malyshka%20isu-06.10%20.jpg</t>
  </si>
  <si>
    <t xml:space="preserve"> Конструкция на основе металлических стоек, окрашенных порошковым способом, и деталей из фанеры повышенной влагостойкости, ФСФ 18 мм, окрашенных высокоглянцевой ударопрочной и атмосферостойкой алкидной краской, разрешенной к применению в изготовлении изделий для детей.
Горка устанавливается методом бетонирования стоек.
Высота ската 0,8 м. Горка выполнена из фанеры ФСФ, скат покрыт листовым металлом.
Горка имеет входную площадку и зону торможения, что позволяет приземляться при скатывании не на землю, а оставаться сидящим на горке. Горка имеет бортики по всей длине ската.
Материал изделия:  влагостойкая фанера ФСФ 18 мм
Каркас:  металл, порошковая окраска
Материал ската:  влагостойкая фанера ФСФ 18 мм, металл листовой оцинкованный
Высота ската:  0,8 м
Размеры (Д*Ш*В):  2,0 х 0,5 х 1,3 м
Вид установки:  бетонирование стоек
Срок изготовления (при отсутствии на складе):  от 10 рабочих дней (уточняйте у менеджера)</t>
  </si>
  <si>
    <t>http://www.pcarlo.ru/products_pictures/med_gorka%20geometriya%20isu-06.11.jpg</t>
  </si>
  <si>
    <t xml:space="preserve"> Конструкция на основе металлических стоек, окрашенных порошковым способом, и деталей из фанеры повышенной влагостойкости, ФСФ 18 мм, окрашенных высокоглянцевой ударопрочной и атмосферостойкой алкидной краской, разрешенной к применению в изготовлении изделий для детей.
Горка устанавливается методом бетонирования стоек.
Высота ската 1 м. Горка выполнена из фанеры ФСФ, скат покрыт листовым металлом.
Горка имеет входную площадку и зону торможения, что позволяет приземляться при скатывании не на землю, а оставаться сидящим на горке. Горка имеет бортики по всей длине ската. Боковины горки выполнены в виде мини–«скалолазов».
Материал изделия:  влагостойкая фанера ФСФ 18 мм
Каркас:  металл, порошковая окраска
Материал ската:  влагостойкая фанера ФСФ 18 мм, металл листовой оцинкованный
Высота ската:  1 м
Размеры (Д*Ш*В):  2,0 х 0,6 х 1,6 м
Вид установки:  бетонирование стоек
Срок изготовления (при отсутствии на складе):  от 10 рабочих дней (уточняйте у менеджера)</t>
  </si>
  <si>
    <t>http://www.pcarlo.ru/products_pictures/gorka%20uglovaya_med.jpg</t>
  </si>
  <si>
    <t>Материал изделия:  многослойная фанера ФСФ 18 мм
Размеры (Д*Ш*В):  3,2 х 1,66 х 1,5 м
Вид установки:  не требует бетонирования
Срок изготовления (при отсутствии на складе):  от 12 рабочих дней</t>
  </si>
  <si>
    <t>http://www.pcarlo.ru/products_pictures/gorka%20chervyak_med.jpg</t>
  </si>
  <si>
    <t>Материал изделия:  многослойная влагостойка фанера ФСФ 18 мм, пластиковый скат
Каркас:  металл, порошковая окраска
Высота ската:  0,5 м
Размеры (Д*Ш*В):  2,2 х 0,95 х 1,35 м
Вид установки:  бетонирование стоек
Срок изготовления (при отсутствии на складе):  от 10 рабочих дней (уточняйте у менеджеров)</t>
  </si>
  <si>
    <t>http://www.pcarlo.ru/products_pictures/m_drakowa.jpg</t>
  </si>
  <si>
    <t>Материал изделия:  многослойная влагостойкая фанера ФСФ 18 мм
Каркас:  металл, порошковая окраска
Размеры (Д*Ш*В):  2,3 х 0,95 х 1,45
Вид установки:  бетонирование стоек
Срок изготовления (при отсутствии на складе):  от 10 рабочих дней (уточняйте у менеджеров)</t>
  </si>
  <si>
    <t>http://www.pcarlo.ru/products_pictures/gorka%20dachnaya%20modificirovanaya_med.jpg</t>
  </si>
  <si>
    <t>Материал изделия:  фанера многослойная, водостойкая ФСФ 18 мм
Каркас:  металл, порошковая окраска
Материал ската:  пластик
Высота ската:  1 м
Размеры (Д*Ш*В):  1,4 х 3,3 х 2,45
Вид установки:  бетонирование стоек
Срок изготовления (при отсутствии на складе):  от 60 рабочих дней, уточняйте у менеджерв</t>
  </si>
  <si>
    <t>http://www.pcarlo.ru/products_pictures/gorka%20dachnaya_med.jpg</t>
  </si>
  <si>
    <t>Материал изделия:  многослойная водостойкая фанера ФСФ 18 мм
Каркас:  металл, порошковая окраска
Материал ската:  пластик
Высота ската:  1 м
Размеры (Д*Ш*В):  0,8 х 3,3 х 1,7 м
Вид установки:  бетонирование стоек
Срок изготовления (при отсутствии на складе):  от 60 рабочих дней, уточняйте у менеджерв</t>
  </si>
  <si>
    <t>http://www.pcarlo.ru/products_pictures/m_kompakt_06,21_1,5.jpg</t>
  </si>
  <si>
    <t>Возрастная группа:  от7 до 12 лет
Материал изделия:  фанера ФСФ 18 мм
Каркас:  металл
Материал ската:  нержавеющая сталь
Высота ската:  1,5 м
Размеры (Д*Ш*В):  2,6 х 0,7 х 2,1 м
Вид установки:  бетонирование стоек
Вес:  70 кг
Габариты упаковки:  1,3 х 0,7 х 2,1 м // 1,3 х 0,7 х 1,6 м
Макс. допустимая нагрузка:  250 кг
Срок изготовления (при отсутствии на складе):  уточнить у менеджера</t>
  </si>
  <si>
    <t>http://www.pcarlo.ru/products_pictures/med_mashinka%20kroha.jpg</t>
  </si>
  <si>
    <t>Возрастная группа:  3-7 лет
Материал изделия:  фанера ФК 18 мм
Каркас:  металл, порошковая окраска
Размеры (Д*Ш*В):  1,5 х 1,0 х 0,95 м
Комплектация:  металлические ножки, закрепляемые анкерами к полу
Вид установки:  закрепление к полу анкерами по желанию
Вес:  25 кг
Макс. допустимая нагрузка:  150 кг
Срок изготовления (при отсутствии на складе):  от 7 рабочих дней (уточняйте у менеджера)</t>
  </si>
  <si>
    <t>http://www.pcarlo.ru/products_pictures/m_mashinka%20kabriolet.jpg</t>
  </si>
  <si>
    <t>Возрастная группа:  3-7 лет
Материал изделия:  фанера ФК 18 мм
Каркас:  металл, порошковая окраска
Размеры (Д*Ш*В):  1,5 х 0,95 х 0,56 м
Комплектация:  металлические ножки, закрепляемые анкерами к полу
Вид установки:  закрепление к полу анкерами по желанию
Макс. допустимая нагрузка:  150 кг
Срок изготовления (при отсутствии на складе):  от 7 рабочих дней (уточняйте у менеджера)</t>
  </si>
  <si>
    <t>http://www.pcarlo.ru/products_pictures/med_mashinka%20dzhip.jpg</t>
  </si>
  <si>
    <t>Возрастная группа:  3-7 лет
Материал изделия:  фанера ФК 18 мм
Каркас:  металл, порошковая окраска
Размеры (Д*Ш*В):  0,85 х 0,62 х 0,47 м
Комплектация:  металлические ножки, закрепляемые анкерами к полу
Вид установки:  закрепление к полу анкерами по желанию
Макс. допустимая нагрузка:  150 кг
Срок изготовления (при отсутствии на складе):  от 7 рабочих дней (уточняйте у менеджера)</t>
  </si>
  <si>
    <t>http://www.pcarlo.ru/products_pictures/med_gusenichka.jpg</t>
  </si>
  <si>
    <t xml:space="preserve">Конструкция гусенички модульная, состоит из отдельных секций, скрепляемых между собой болтами. Модульность позволяет легко составить гусеничку на любое необходимое количество мест. Все рули крутятся, что позволяет детям почувствовать себя полноправными участниками игры, предотвращает споры за место у руля.Возрастная группа:  3-7 лет
Материал изделия:  фанера ФК 18 мм
Каркас:  металл, порошковая окраска
Размеры (Д*Ш*В):  2,1 х 0,7 х 0,55 м
Прочие размеры:  высота сидений от пола - 0,3 м
Вид установки:  устойчива без дополнительных приспособлений
Вес:  60 кг
Габариты упаковки:  0,75 х 0,6 х 0,3 м
Макс. допустимая нагрузка:  150 кг
Срок изготовления (при отсутствии на складе):  от 7 рабочих дней (уточняйте у менеджера)
Устанавливается без дополнительного крепления к поверхности, устойчиво стоит на полу. </t>
  </si>
  <si>
    <t>http://www.pcarlo.ru/products_pictures/mashinka%20gruzovichok%20s%20gorkoy_med.jpg</t>
  </si>
  <si>
    <t>Ударостойкая тиксотропная алкидная эмаль «Тиккурила Миранол», не подверженная самовыгоранию, устойчивая к истиранию и царапинам. Материал изделия:  Многослойная фанера ФСФ, атмосфероустойчивая, влагостойкая, сорт 1/1, толщина 18 мм
Каркас:  металлический профиль
Комплектация:  горка, лаз
Вид установки:  бетонирование стоек
Срок изготовления (при отсутствии на складе):  уточняйте у менеджеров</t>
  </si>
  <si>
    <t>http://www.pcarlo.ru/products_pictures/traktor%20s%20gorkoy%20chetra%20ISU-11.09_med.JPG</t>
  </si>
  <si>
    <t>Возрастная группа:  3-7 лет
Каркас:  металл, порошковая окраска
Размеры (Д*Ш*В):  4.25 х 1,95 х 1,85 м
Вид установки:  бетонирование стоек</t>
  </si>
  <si>
    <t>http://www.pcarlo.ru/products_pictures/svetofor_med.jpg</t>
  </si>
  <si>
    <t>Материал изделия:  многослойная фанера ФСФ 18 мм
Каркас:  металл, порошковая окраска
Срок изготовления (при отсутствии на складе):  от 10 рабочих дней (уточняйте у менеджеров)</t>
  </si>
  <si>
    <t>http://www.pcarlo.ru/products_pictures/med_doska%20dlya%20pressa%20bol.jpg</t>
  </si>
  <si>
    <t>Возрастная группа:  от 10 лет
Материал изделия:  фанера ФСФ 18 мм
Каркас:  металл, порошковая окраска
Размеры (Д*Ш*В):  1,5 х 0,46 х 0,43
Вид установки:  бетонирование стоек
Срок изготовления (при отсутствии на складе):  уточняйте у менеджеров</t>
  </si>
  <si>
    <t>http://www.pcarlo.ru/products_pictures/med_doska%20dlya%20pressa%20ma.jpg</t>
  </si>
  <si>
    <t>Возрастная группа:  3-6 лет
Материал изделия:  фанера ФСФ 18 мм
Каркас:  металл, порошковая окраска
Размеры (Д*Ш*В):  1 х 0,35 х 0,38 м
Вид установки:  бтонирование стоек
Срок изготовления (при отсутствии на складе):  уточняйте у менеджеров</t>
  </si>
  <si>
    <t>http://www.pcarlo.ru/products_pictures/med_doska%20naklonnaya.jpg</t>
  </si>
  <si>
    <t>Возрастная группа:  от 10 лет
Материал изделия:  фанера ФСФ 18 мм
Каркас:  металл, порошковая окраска
Размеры (Д*Ш*В):  1,5 х 0,46 х 0,43 м
Вид установки:  бетонирование стоек
Срок изготовления (при отсутствии на складе):  уточняйте у менеджеров</t>
  </si>
  <si>
    <t>http://www.pcarlo.ru/products_pictures/med_poruchni%20dlya%20otzhimaniy.jpg</t>
  </si>
  <si>
    <t>Размеры (Д*В):  0,80 x 0,43 и 0,5 х 0,25 м
Срок изготовления (при отсутствии на складе):  уточняйте у менеджеров</t>
  </si>
  <si>
    <t>http://www.pcarlo.ru/products_pictures/med_dorozhka-zmeyka.jpg</t>
  </si>
  <si>
    <t>Возрастная группа:  2-5 лет
Материал изделия:  фанера ФСФ 18 мм
Каркас:  металл, порошковая окраска
Размеры (Д*Ш*В):  1,5 х 0,33 х 0,15 м
Вид установки:  бетонирование стоек
Срок изготовления (при отсутствии на складе):  уточняйте у менеджеров</t>
  </si>
  <si>
    <t>http://www.pcarlo.ru/products_pictures/med_poruchni.jpg</t>
  </si>
  <si>
    <t>Каркас:  металл, порошковая окраска
Размеры (Д*В):  0,5 х 0,43 м
Вид установки:  бетонирование стоек
Срок изготовления (при отсутствии на складе):  уточняйте у менеджеров</t>
  </si>
  <si>
    <t>http://www.pcarlo.ru/products_pictures/med_turnik%20detskiy.jpg</t>
  </si>
  <si>
    <t>Каркас:  металл, порошковая окраска
Размеры (Д*В):  1,0 х 1,9
Вид установки:  бетонирование стоек
Срок изготовления (при отсутствии на складе):  от 10 рабочих дней
Срок изготовления (при отсутствии на складе):  уточняйте у менеджеров</t>
  </si>
  <si>
    <t>http://www.pcarlo.ru/products_pictures/med_shvedskaya%20stenka%20sou-01.10%20.jpg</t>
  </si>
  <si>
    <t>Каркас:  металл, порошковая окраска
Размеры (Д*В):  0,8 х 2,1
Вид установки:  бетонирование стоек
Срок изготовления (при отсутствии на складе):  от 10 рабочих дней, уточняйте у менеджеров</t>
  </si>
  <si>
    <t>http://www.pcarlo.ru/products_pictures/med_laz%20labirint%20sou-01.12.jpg</t>
  </si>
  <si>
    <t>Каркас:  металл, порошковая окраска
Размеры (Д*Ш*В):  3,65 х 1,65 х 0,7
Вид установки:  бетонирование стоек
Срок изготовления (при отсутствии на складе):  уточняйте у менеджеров</t>
  </si>
  <si>
    <t>http://www.pcarlo.ru/products_pictures/mishen_med.jpg</t>
  </si>
  <si>
    <t>Материал изделия:  многослойная фанера ФСФ 18 мм
Каркас:  металлические стойки, порошковая окраска
Размеры (Д*Ш*В):  1х0.5
Вид установки:  бетонирование стоек
Срок изготовления (при отсутствии на складе):  уточняйте у менеджеров</t>
  </si>
  <si>
    <t>http://www.pcarlo.ru/products_pictures/med_shest%20s%20babochkoy%20sou-01.13.jpg</t>
  </si>
  <si>
    <t>Материал изделия:  фанера ФСФ 18 мм
Каркас:  металл, порошковая окраска
Размеры (Д*В):  2,4 х 2,1
Вид установки:  бетонирование стоек
Срок изготовления (при отсутствии на складе):  уточняйте у менеджеров</t>
  </si>
  <si>
    <t>http://www.pcarlo.ru/products_pictures/med_brevno.jpg</t>
  </si>
  <si>
    <t>Материал изделия:  клееный брус
Каркас:  металл, порошковая окраска
Размеры (Д*Ш*В):  4,7 х 0,15 х 0.8
Вид установки:  бетонирование стоек
Срок изготовления (при отсутствии на складе):  уточняйте у менеджеров</t>
  </si>
  <si>
    <t>http://www.pcarlo.ru/products_pictures/med_turnik%20bolshoy.jpg</t>
  </si>
  <si>
    <t>Каркас:  металл, порошковая окраска
Размеры (Д*В):  1,0 х 2,3
Вид установки:  бетониование стоек
Срок изготовления (при отсутствии на складе):  от 10 рабочих дней</t>
  </si>
  <si>
    <t>http://www.pcarlo.ru/products_pictures/big_radzha%20so%20skameykami.jpg</t>
  </si>
  <si>
    <t xml:space="preserve"> Детская веранда всегда оставалась основным элементом оформления детской площадки в детском саду. Где еще можно собирать детишек вместе, проводить беседы, организовывать совместные игры? В солнечную погоду на этой детской веранде можно прятаться от солнца, а в дождливую – от дождя.
Резные стены этой детской веранды создают ощущение легкости и воздушности. В отличии от старых кирпичных детских веранд, в которых темно даже в солнечный день, наша детская веранда, благодаря узорным стенам, всегда наполнена светом. Главное отличие данной детской веранды от своего аналога – яркие скамейки, установленные вдоль стен. Теперь дети смогут не только играть в активные игры, но и немного отдохнуть сидя на чудесных детских скамеечках. Детишкам будет приятно и весело поиграть на такой веранде.
Специально разработанная антивандальная конструкция детской веранды, гарантирует ее надежность и долговечность.
Веранда имеет модульную конструкцию, что делает возможным составлять веранду такой длины, которая необходима заказчику. Ширина одного модуля 1420 мм.
Стойки бетонируются на глубину 500 мм.
Веранда декорирована вставками, стилизованными под восточный стиль архитектуры.
Материал изделия:  Многослойная фанера ФСФ, атмосфероустойчивая, повышенной влагостойкости, сорт 1/1, толщина 18 мм, Поликарбонат сотовый белый матовый, толщина не 10 мм
Каркас:  металлокаркас
Покрытие крыши:  сотовый поликарбонат (10мм), белый матовый
Размеры (Д*Ш*В):  6 х 3 х 3,1 м
Комплектация:  скамейки - 4 шт.
Вид установки:  бетонирование стоек, глубина вкапывания не менее 500 мм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20 рабочих дней (уточняйте у менеджера)</t>
  </si>
  <si>
    <t>http://www.pcarlo.ru/products_pictures/med_mishen%20sou-01.13.jpg</t>
  </si>
  <si>
    <t>Каркас:  металл, порошковая окраска
Размеры (Д*Ш*В):  1,2 х 0,4 х 1,8
Вид установки:  бетонирование стоек
Срок изготовления (при отсутствии на складе):  уточняйте у менеджеров</t>
  </si>
  <si>
    <t>http://www.pcarlo.ru/products_pictures/bum%20raznovisotniy_med.jpg</t>
  </si>
  <si>
    <t>Материал изделия:  многослойная фанера ФСФ 18 мм
Каркас:  металл, порошковая окраска
Размеры (Д*Ш*В):  7,8х2,8х0,9
Вид установки:  бетонирование стоек
Срок изготовления (при отсутствии на складе):  уточняйте у менеджеров</t>
  </si>
  <si>
    <t>http://www.pcarlo.ru/products_pictures/malenkiy%20skalolaz_med.jpg</t>
  </si>
  <si>
    <t>Материал изделия:  многослойная водостойкая фанера ФСФ 18 мм
Каркас:  металл, порошковая окраска
Размеры (Д*Ш*В):  1,0 х 1,5
Вид установки:  бетонирование стоек
Срок изготовления (при отсутствии на складе):  уточняйте у менеджеров</t>
  </si>
  <si>
    <t>http://www.pcarlo.ru/products_pictures/med_veranda%20vesna%20so%20skameykami%2002.02.01.jpg</t>
  </si>
  <si>
    <t>Веранда имеет сборную модульную конструкцию на основе клееного бруса. По желанию заказчика веранды могут быть дополнительно укомплектованы вывеской с названием группы детского сада. Цвета веранд по желанию заказчика могут быть изменены. Материал изделия:  многослойная фанера ФСФ с высоким показателем физикомеханических свойств , толщина 18 мм, сорт не ниже 1/1, поликарбонат сотовый белый матовый, толщина 10 мм
Каркас:  Брус 150 х 50
Покрытие крыши:  Профнастил кровельный оцинкованный с лакокрасочным покрытием МП-20х1100 А,В, цвет RR 750 терракота, высота профиля 18 мм, толщина 0,5 мм
Размеры (Д*Ш*В):  6 х 3 х 3,2 м
Комплектация:  скамейки - 4 шт.
Вид установки:  бетонирование стоек, глубина бетонирования 500 мм
Цвет:  Дерево: ударостойкая тиксотропная алкидная эмаль "Тиккурила Миранол" , металл: порошковая окраска, метод запекания
Срок изготовления (при отсутствии на складе):  от 60 рабочих дней (уточняйте у менеджера)</t>
  </si>
  <si>
    <t>http://www.pcarlo.ru/products_pictures/med_veranda%20okean%20so%20skameykami%2002.02.02.jpg</t>
  </si>
  <si>
    <t>Материал изделия:  фанера ФСФ, атмосферостойкая, повышенной влагостойкости, сорт 1/1, толщина 18 мм, Поликарбонат сотовый белый матовый, толщина 10 мм
Каркас:  Брус 150 х 50
Покрытие крыши:  Профнастил кровельный оцинкованный с лакокрасочным покрытием МП-20х1100 А,В, цвет RR 750 терракота, высота профиля 18 мм, толщина 0,5 мм
Размеры (Д*Ш*В):  6 х 3 х 3,2 м
Комплектация:  скамейки - 4 шт.
Вид установки:  бетонирование стоек, глубина вкапывания не менее 500 мм
Цвет:  дерево: ударостойкая тиксотропная алкидная эмаль «Тиккурила Миранол», металл: порошковая краска, метод запекания
Срок изготовления (при отсутствии на складе):  от 60 рабочих дней (уточняйте у менеджера)</t>
  </si>
  <si>
    <t>http://www.pcarlo.ru/products_pictures/med_veranda%20kosmos%20so%20skameykami%2002.02.03.jpg</t>
  </si>
  <si>
    <t>Материал изделия:  Многослойная фанера ФСФ, с высоким показателем физико-механических свойств, атмосвероустойчивая, повышенной влагостойкости, сорт 1/1, толщина 18 мм, Поликарбонат сотовый белый матовый, толщина 10 мм
Каркас:  Брус 150 х 50
Покрытие крыши:  Профнастил кровельный оцинкованный с лакокрасочным покрытием МП-20х1100 А,В, цвет RR 750 терракота, высота профиля 18 мм, толщина листа 0,5 мм
Размеры (Д*Ш*В):  6 х 3 х 3,2 м
Комплектация:  скамейки - 4 шт.
Вид установки:  бетонирование стоек, глубина не менее 500 мм
Цвет:  Дерево: ударостойкая тиксотропная алкидная эмаль «Тиккурила Миранол», металл: порошковая окраска метод запекания
Срок изготовления (при отсутствии на складе):  от 60 рабочих дней (уточняйте у менеджера)</t>
  </si>
  <si>
    <t>http://www.pcarlo.ru/products_pictures/veranda%20konfetti_med.jpg</t>
  </si>
  <si>
    <t>Материал изделия:  многослойная фанера ФСФ 18 мм
Каркас:  Брус 150 х 50
Покрытие крыши:  кровельный профнастил
Размеры (Д*Ш*В):  6 х 3 х 3 м
Комплектация:  скамейка 4 шт.
Вид установки:  бетонирование стоек
Срок изготовления (при отсутствии на складе):  от 60 рабочих дней (уточняйте у менеджеров)</t>
  </si>
  <si>
    <t>http://www.pcarlo.ru/products_pictures/veranda%20arlekin_med.JPG</t>
  </si>
  <si>
    <t>Материал изделия:  многослойная фанера ФСФ 18 мм, сотовый поликарбонат
Каркас:  Брус 150 х 50
Покрытие крыши:  кровельный профнастил
Размеры (Д*Ш*В):  6 х 3,5 х 3,2 м
Вид установки:  бетонирование стоек
Срок изготовления (при отсутствии на складе):  от 60 рабочих дней (уточняйте у менеджера)</t>
  </si>
  <si>
    <t>http://www.pcarlo.ru/products_pictures/med%20veranda%20leto%20usilennaya%20konstrukciya.jpg</t>
  </si>
  <si>
    <t>Материал изделия:  Многослойная фанера ФСФ, атмосферостойкая, повышенной влагостойкости, сорт 1/1, толщина 18 мм, Поликарбонат сотовый белый матовый, толщина 10 мм
Каркас:  Брус 150 х 50
Покрытие крыши:  Профнастил кровельный оцинкованный с лакокрасочным покрытием МП-20х1100 А,В, цвет RR 750 терракота, высота профиля 18 мм, толщина листа 0,5 мм
Размеры (Д*Ш*В):  9 х 4,8 х 3,7 м
Комплектация:  скамейки
Вид установки:  бетонирование стоек, глубина вкапывания не менее 500 мм
Цвет:  дерево: ударостойкая тиксотропная алкидная эмаль «Тиккурила Миранол», металл: порошковая окраска, метод запекания
Срок изготовления (при отсутствии на складе):  от 60 рабочих дней (уточняйте у менеджеров)</t>
  </si>
  <si>
    <t>http://www.pcarlo.ru/products_pictures/med%20veranda%20briz%20usilennaya%20konstrukciya.jpg</t>
  </si>
  <si>
    <t>Материал изделия:  фанера ФСФ 18 мм, сотовый поликарбонат 10 мм
Каркас:  Брус 150 х 50
Покрытие крыши:  кровельный профнастил
Размеры (Д*Ш*В):  9 х 4,6 х 3,7 м
Комплектация:  скамейки
Вид установки:  бетонирование стоек
Срок изготовления (при отсутствии на складе):  от 60 рабочих дней, уточняйте у менеджеров</t>
  </si>
  <si>
    <t>http://www.pcarlo.ru/products_pictures/veranda%20cirk_med.jpg</t>
  </si>
  <si>
    <t>Материал изделия:  многослойная фанера ФСФ 18 мм, профнастил
Каркас:  Брус 150 х 50
Покрытие крыши:  кровельный профнастил
Размеры (Д*Ш*В):  9 х 4,8 х 3,7 м
Комплектация:  скамейка 6 шт.
Вид установки:  бетонирование стоек
Срок изготовления (при отсутствии на складе):  от 60 рабочих дней (уточняйте у менеджера)</t>
  </si>
  <si>
    <t>Стенка для игрушек «Кубики3</t>
  </si>
  <si>
    <t>http://www.pcarlo.ru/products_pictures/sma_bez%20pola.jpg</t>
  </si>
  <si>
    <t>Материал изделия:  влагостойкая фанера ФСФ 18 мм
Каркас:  металл, порошковая окраска
Покрытие крыши:  влагостойкая фанера ФСФ 18 мм
Размеры (Д*Ш*В):  4,0 х 2,5 х 3,5 м
Вид установки:  бетонирование стоек
Срок изготовления (при отсутствии на складе):  от 15 рабочих дней (уточняйте у менеджера)</t>
  </si>
  <si>
    <t>http://www.pcarlo.ru/products_pictures/med_besedka%20malaya.jpg</t>
  </si>
  <si>
    <t>Материал изделия:  фанера ФСФ 18 мм
Каркас:  металл, порошковая окраска
Покрытие крыши:  фанера ФСФ 18 мм
Размеры (Д*Ш*В):  2,1 х 1,5 х 2,45 м
Вид установки:  бетонирование стоек
Срок изготовления (при отсутствии на складе):  от 15 рабочих дней, уточняйте у менеджеров</t>
  </si>
  <si>
    <t>http://www.pcarlo.ru/products_pictures/med_besedka%20klassika.jpg</t>
  </si>
  <si>
    <t>Материал изделия:  влагостойкая фанера ФСФ 18 мм
Каркас:  металл, порошковая окраска
Покрытие крыши:  фанера ФСФ 18 мм
Размеры (Д*Ш*В):  2,8 х 2,8 х 3,25 м
Вид установки:  бетонирование стоек
Срок изготовления (при отсутствии на складе):  от 15 рабочих дней (уточняйте у менеджеров)</t>
  </si>
  <si>
    <t>http://www.pcarlo.ru/products_pictures/med_besedka%20vozdushnaya.jpg</t>
  </si>
  <si>
    <t xml:space="preserve">Материал изделия:  фанера ФСФ 18 мм, поликарбонат
Каркас:  металл, порошковая окраска
Покрытие крыши:  поликарбонат
Размеры (Д*Ш*В):  1,75 х 1,8 х 2,25 м
Вид установки:  бетонирование
Срок изготовления (при отсутствии на складе):  от 15 рабочих дней, уточняйте у менеджера
Закажите доставку данного изделия в нашем фирменном магазине. При отсутствии готового изделия на складе мы изготовим и доставим заказ в сжатые сроки.
Наличие изделий на складе уточняйте, пожалуйста, у наших менеджеров.
    </t>
  </si>
  <si>
    <t>http://www.pcarlo.ru/products_pictures/med_besedka%20detskiy%20sad.jpg</t>
  </si>
  <si>
    <t>Возрастная группа:  от 3 до 6 лет
Материал изделия:  фанера ФСФ 18 мм
Каркас:  клееный брус
Покрытие крыши:  фанера ФСФ 18 мм
Размеры (Д*Ш*В):  2,4 х 1,65 х 2 м
Комплектация:  игровой элемент "Счеты", "Кубики", скамейки, музыкально-игровой элемент "Колокольчики"
Вид установки:  бетонирование стоек
Срок изготовления (при отсутствии на складе):  от 60 рабочих дней (уточняйте у менеджера)</t>
  </si>
  <si>
    <t>http://www.pcarlo.ru/products_pictures/m_let.jpg</t>
  </si>
  <si>
    <t>Каркас:  Металлокаркас, порошковая окраска
Покрытие крыши:  поликарбонат
Размеры (Д*Ш*В):  2,65 х 4,2 х 2,5 м
Вид установки:  бетонирование стоек
Срок изготовления (при отсутствии на складе):  уточняйте у менеджеров</t>
  </si>
  <si>
    <t>http://www.pcarlo.ru/products_pictures/med_tsvetok1.jpg</t>
  </si>
  <si>
    <t>Материал изделия:  Многослойная фанера ФСФ, атмосвероустойчивая, повышенной влагостойкости, сорт 1/1, толщина 18 мм
Каркас:  Металлическая труба профильная 25х25 мм, с подпятниками из листового металла 100х100 мм, толщина 3 мм
Размеры (Д*Ш*В):  2,75 х 0,55 х 1,5 м
Вид установки:  бетонирование стоек, переносной вариант (на металлической раме)
Цвет:  фанера: ударостойкая тиксотропная алкидная эмаль «Тиккурила Миранол» не подверженная самовыгоранию, устойчивая к истиранию и царапинам, металл: порошковая краска, метод запекания
Срок изготовления (при отсутствии на складе):  от 7 рабочих дней (уточняйте у менеджера)</t>
  </si>
  <si>
    <t>http://www.pcarlo.ru/products_pictures/med_skamya-yashik-02.jpg</t>
  </si>
  <si>
    <t>Материал изделия:  фанера ФСФ 18 мм
Каркас:  металл, порошковая окраска
Размеры (Д*Ш*В):  2,75 х 0,55 х 1,5 м
Комплектация:  оборудован ящиками для хранения инвентаря
Вид установки:  бетонирование стоек, по желанию заказчика скамейка может устанавливается без бетонирования
Срок изготовления (при отсутствии на складе):  от 10 рабочих дней (уточняйте у менеджеров)</t>
  </si>
  <si>
    <t>http://www.pcarlo.ru/products_pictures/med_romashka.jpg</t>
  </si>
  <si>
    <t>Материал изделия:  металл, влагостойкая фанера ФСФ 18 мм
Размеры (Д*Ш*В):  2,75 х 0,55 х 1,5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</si>
  <si>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http://www.pcarlo.ru/products_pictures/med_skameika%20nezabudka%20maf-c-01.03.jpg</t>
  </si>
  <si>
    <t>http://www.pcarlo.ru/products_pictures/med_skamya-yashik-01.jpg</t>
  </si>
  <si>
    <t>Материал изделия:  фанера ФСФ 18 мм
Каркас:  металл, порошковая окраска
Размеры (Д*Ш*В):  2,75 х 0,55 х 1,5 м
Комплектация:  оборудован ящиками для хранения инвентаря
Вид установки:  бетонирование стоек, по желанию заказчика скамейка может устанавливаться без бетонирования
Срок изготовления (при отсутствии на складе):  от 10 рабочих дней (уточняйте у менеджеров)</t>
  </si>
  <si>
    <t>http://www.pcarlo.ru/products_pictures/med_podsolnukh.jpg</t>
  </si>
  <si>
    <t>http://www.pcarlo.ru/products_pictures/med_syr.jpg</t>
  </si>
  <si>
    <t>Материал изделия:  металл, влагостойкая фанера ФСФ 18 мм
Размеры (Д*Ш*В):  1,4 х 0,55 х 1,05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</si>
  <si>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http://www.pcarlo.ru/products_pictures/med_dvoynaya.jpg</t>
  </si>
  <si>
    <t>Материал изделия:  металл, влагостойкая фанера ФСФ 18 мм
Размеры (Д*Ш*В):  2,6 х 0,55 х 1,05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</si>
  <si>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http://www.pcarlo.ru/products_pictures/med_solnyshko.jpg</t>
  </si>
  <si>
    <t>Материал изделия:  металл, влагостойкая фанера ФСФ 18 мм
Размеры (Д*Ш*В):  3,8 х 0,55 х 1,05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</si>
  <si>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http://www.pcarlo.ru/products_pictures/med_oblako.jpg</t>
  </si>
  <si>
    <t>Материал изделия:  металл, влагостойкая фанера ФСФ 18 мм
Размеры (Д*Ш*В):  1,5 х 0,55 х 1,05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</si>
  <si>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http://www.pcarlo.ru/products_pictures/med_raduga%20maf-s-05.01.jpg</t>
  </si>
  <si>
    <t>Материал изделия:  металл, влагостойкая фанера ФСФ 18 мм
Размеры (Д*Ш*В):  1,55 х 0,5 х 0,8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</si>
  <si>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http://www.pcarlo.ru/products_pictures/med_polosy%20maf-s-05.00.jpg</t>
  </si>
  <si>
    <t>http://www.pcarlo.ru/products_pictures/med_skameyka%20maf-s-06.00.jpg</t>
  </si>
  <si>
    <t>Материал изделия:  металл, влагостойкая фанера ФСФ 18 мм
Размеры (Д*Ш*В):  1,55 х 0,5 х 0,8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</si>
  <si>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http://www.pcarlo.ru/products_pictures/med_kvadraty%20maf-s-06.01.jpg</t>
  </si>
  <si>
    <t>Материал изделия:  металл, влагостойкая фанера ФСФ 18 мм
Размеры (Д*Ш*В):  1,6 х 0,5 х 0,8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</si>
  <si>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http://www.pcarlo.ru/products_pictures/med_maf-c-08.jpg</t>
  </si>
  <si>
    <t>http://www.pcarlo.ru/products_pictures/med_skameyka%20maf-s-07-02.jpg</t>
  </si>
  <si>
    <t>Материал изделия:  металл, влагостойкая фанера ФСФ 18 мм
Размеры (Д*Ш*В):  2,25 х 0,5 х 0,75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</si>
  <si>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http://www.pcarlo.ru/products_pictures/med_bez%20spinki.jpg</t>
  </si>
  <si>
    <t>Материал изделия:  металл, влагостойкая фанера ФСФ 18 мм
Размеры (Д*Ш*В):  2,25 х 0,42 х 0,4 м
Вид установки:  бетонирование стоек, переносной вариант (на металлической раме)</t>
  </si>
  <si>
    <t>Скамейка МАФ-С-08.00</t>
  </si>
  <si>
    <t>Скамейка МАФ-С-07.02</t>
  </si>
  <si>
    <t>http://www.pcarlo.ru/products_pictures/med_rytsarskaya%20maf-s-08.01.jpg</t>
  </si>
  <si>
    <t>Материал изделия:  металл, влагостойкая фанера ФСФ 18 мм
Размеры (Д*Ш*В):  1,55 х 0,5 х 0,87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</si>
  <si>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http://www.pcarlo.ru/products_pictures/med_podkova%20maf-s-09.00.jpg</t>
  </si>
  <si>
    <t>Материал изделия:  металл, влагостойкая фанера ФСФ 18 мм
Размеры (Д*Ш*В):  2,4 x 1,4 x 0,87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</si>
  <si>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http://www.pcarlo.ru/products_pictures/skameyka%20sadovaya_med.jpg</t>
  </si>
  <si>
    <t>Материал изделия:  многослойная влагостойкая фанера ФСФ 18 мм
Размеры (Д*Ш*В):  1,5 х 0,5 х 0,75 м
Вид установки:  не требует бетонирования
Срок изготовления (при отсутствии на складе):  от 10 рабочих дней (уточняйте у менеджеров)</t>
  </si>
  <si>
    <t>http://www.pcarlo.ru/products_pictures/stol%20ulichniy_med.jpg</t>
  </si>
  <si>
    <t>Материал изделия:  многослойная фанера фсф 18 мм
Каркас:  металл, порошковая окраска
Размеры (Д*Ш*В):  1,3х0,65х0,75
Вид установки:  переносной вариант, по желанию заказчика может бетонироваться
Срок изготовления (при отсутствии на складе):  от 7 рабочих дней (уточняйте у менеджеров)</t>
  </si>
  <si>
    <t>http://www.pcarlo.ru/products_pictures/stol%20so%20skameykami%20druzya_med.jpg</t>
  </si>
  <si>
    <t>Материал изделия:  многослойная фанера ФСФ 18 мм
Каркас:  металл, порошковая окраска
Размеры (Д*Ш*В):  2.1х2.0х0.75
Вид установки:  бетонирование стоек
Срок изготовления (при отсутствии на складе):  от 13 рабочих дней (уточняйте у менеджеров)</t>
  </si>
  <si>
    <t>http://www.pcarlo.ru/products_pictures/stol%20so%20skameykami%20kvartet_med.jpg</t>
  </si>
  <si>
    <t>Материал изделия:  многослойная фанера ФСФ 18 мм
Каркас:  металл, порошковая окраска
Размеры (Д*Ш*В):  2,2х2,2х0,75
Вид установки:  бетонирование стоек
Срок изготовления (при отсутствии на складе):  от 13 рабочих дней (уточняйте у менеджера)</t>
  </si>
  <si>
    <t>http://www.pcarlo.ru/products_pictures/med_loshadki.jpg</t>
  </si>
  <si>
    <t xml:space="preserve"> Скамейка детская "Лошадка" расчитана на возрост от 2 до 7 лет.Возрастная группа:  2-7 лет
Материал изделия:  металл, влагостойкая фанера ФСФ 18 мм
Размеры (Д*Ш*В):  1,15 х 0,56 х 0,6 м
Прочие размеры:  высота сиденья - 35 см
Вид установки:  бетонирование стоек, переносной вариант (на металлической раме)
Вес:  &lt; 10 кг
Габариты упаковки:  1,3 х 0,4 х 0,8 м
Макс. допустимая нагрузка:  150 кг
Срок изготовления (при отсутствии на складе):  уточняйте у менеджеров
Существует два варианта установки: вариант, устанавливаемый методом бетонирования стоек и переносной вариант на раме. Бетонирование стоек осуществляется на глубину 150 мм, на концах стоек находятся платформочки для предотвращения выдергивания скамейки из земли. В переносном варианте на раме Ножки внизу соединены перемычкой для устойчивости.
Высота сиденья - 350 мм, не меняется. Длина скамейки 1050 мм. Выдерживает вес до 150кг.
Материал: влагостойкая фанера ФСФ 18 мм. Окрашивается маслянной эмалью, разрещенной для применения в изделиях для детей, в том числе игрушках. </t>
  </si>
  <si>
    <t>http://www.pcarlo.ru/products_pictures/med_koty.jpg</t>
  </si>
  <si>
    <t>Материал изделия:  металл, влагостойкая фанера ФСФ 18 мм
Размеры (Д*Ш*В):  1,2 х 0,37 х 0,7 м
Вид установки:  бетонирование стоек, переносной вариант (на металлической раме)
Срок изготовления (при отсутствии на складе):  уточняйте у менеджеров</t>
  </si>
  <si>
    <t>http://www.pcarlo.ru/products_pictures/med_detki.jpg</t>
  </si>
  <si>
    <t>Материал изделия:  металл, влагостойкая фанера ФСФ 18 мм
Размеры (Д*Ш*В):  1,2 х 0,37 х 0,7 м
Вид установки:  бетонирование стоек, переносной вариант (на металлической раме)
Вес:  &lt; 10 кг
Габариты упаковки:  1,3 х 0,4 х 0,8 м
Срок изготовления (при отсутствии на складе):  уточняйте у менеджеров</t>
  </si>
  <si>
    <t>http://www.pcarlo.ru/products_pictures/med_zvezdochki.jpg</t>
  </si>
  <si>
    <t>Материал изделия:  металл, влагостойкая фанера ФСФ 18 мм
Размеры (Д*Ш*В):  1,2 х 0,37 х 0,7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</si>
  <si>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http://www.pcarlo.ru/products_pictures/med_rybki.jpg</t>
  </si>
  <si>
    <t>http://www.pcarlo.ru/products_pictures/med_romashki.jpg</t>
  </si>
  <si>
    <t>http://www.pcarlo.ru/products_pictures/med_ptitsy.jpg</t>
  </si>
  <si>
    <t>http://www.pcarlo.ru/products_pictures/big_skameyka%20apelsinki.jpg</t>
  </si>
  <si>
    <t>http://www.pcarlo.ru/products_pictures/med_detskaya.jpg</t>
  </si>
  <si>
    <t>Материал изделия:  металл, влагостойкая фанера ФСФ 18 мм
Размеры (Д*Ш*В):  1,3 х 0,37 х 0,7 м
Вид установки:  бетонирование стоек, переносной вариант (на металлической раме)
Срок изготовления (при отсутствии на складе):  от 7 рабочих дней (уточняйте у менеджера)</t>
  </si>
  <si>
    <t>http://www.pcarlo.ru/products_pictures/med_banketka%20ulitsa%20cvetik_f.jpg</t>
  </si>
  <si>
    <t>Возрастная группа:  3-7 лет
Материал изделия:  влагостойкая фанера ФСФ 18 мм
Размеры (Д*Ш*В):  1,2 х 0,35 х 0,235 м
Макс. допустимая нагрузка:  100 кг
Срок изготовления (при отсутствии на складе):  от 7 рабочих дней (уточняйте у менеджера</t>
  </si>
  <si>
    <t>http://www.pcarlo.ru/products_pictures/med_banketka%20ulitsa%20zvezda_f.jpg</t>
  </si>
  <si>
    <t>Возрастная группа:  3-7 лет
Материал изделия:  влагостойкая фанера ФСФ 18 мм
Размеры (Д*Ш*В):  1,2 х 0,35 х 0,235 м
Макс. допустимая нагрузка:  100 кг
Срок изготовления (при отсутствии на складе):  от 7 рабочих дней (уточняйте у менеджера)</t>
  </si>
  <si>
    <t>http://www.pcarlo.ru/products_pictures/med_stol%20so%20skameykami.jpg</t>
  </si>
  <si>
    <t>Размеры (Д*Ш*В):  1,5 х 1,0 х 0,6</t>
  </si>
  <si>
    <t>http://www.pcarlo.ru/products_pictures/m_derevom-11.00.jpg</t>
  </si>
  <si>
    <t>Размеры (Д*Ш*В):  1,4 х 1,4 х 1,8 м
Комплектация:  Стол детский круглый, 4 скамеечки, теневой навес в виде облака
Срок изготовления (при отсутствии на складе):  уточняйте у менеджеров</t>
  </si>
  <si>
    <t>http://www.pcarlo.ru/products_pictures/med_stolik%20krugly%20ulitsa.jpg</t>
  </si>
  <si>
    <t>Диаметр:  1,5
Высота:  0,41</t>
  </si>
  <si>
    <t>http://www.pcarlo.ru/products_pictures/med_banketka%20ulitsa%20zvezdnoe%20nebo_f.jpg</t>
  </si>
  <si>
    <t>Возрастная группа:  3-7 лет
Каркас:  влагостойкая фанера ФСФ 18 мм
Размеры (Д*Ш*В):  1,25 х 0,5 х 0,67 м
Габариты упаковки:  1,25 х 0,7 х 0,1 м
Макс. допустимая нагрузка:  100 кг
Срок изготовления (при отсутствии на складе):  от 7 рабочих дней (уточняйте у менеджера)</t>
  </si>
  <si>
    <t>http://www.pcarlo.ru/products_pictures/med_banketka%20ulitsa%20kisa_f.jpg</t>
  </si>
  <si>
    <t>Возрастная группа:  3-7 лет
Материал изделия:  влагостойкая фанера ФСФ 18 мм
Размеры (Д*Ш*В):  1,25 х 0,5 х 0,67 м
Габариты упаковки:  1,25 х 0,7 х 0,1 м
Макс. допустимая нагрузка:  100 кг
Срок изготовления (при отсутствии на складе):  от 7 рабочих дней (уточняйте у менеджера)</t>
  </si>
  <si>
    <t>http://www.pcarlo.ru/products_pictures/med_banketka%20ulitsa%20misha_f.jpg</t>
  </si>
  <si>
    <t>http://www.pcarlo.ru/products_pictures/med_banketka%20ulitsa%20cypa%202_l.jpg</t>
  </si>
  <si>
    <t>http://www.pcarlo.ru/products_pictures/med_banketka%20ulitsa%20kolokolchik_f.jpg</t>
  </si>
  <si>
    <t>озрастная группа:  3-7 лет
Материал изделия:  влагостойкая фанера ФСФ 18 мм
Размеры (Д*Ш*В):  1,25 х 0,5 х 0,67 м
Габариты упаковки:  1,25 х 0,7 х 0,1 м
Макс. допустимая нагрузка:  100 кг
Срок изготовления (при отсутствии на складе):  от 7 рабочих дней (уточняйте у менеджера)</t>
  </si>
  <si>
    <t>http://www.pcarlo.ru/products_pictures/med_banketka%20ulitsa%20slon_f.jpg</t>
  </si>
  <si>
    <t>http://www.pcarlo.ru/products_pictures/med_banketka%20ulitsa%20holmik%20s%20romashkami_f.jpg</t>
  </si>
  <si>
    <t>http://www.pcarlo.ru/products_pictures/med_Arka%20Malinka.jpg</t>
  </si>
  <si>
    <t>Материал изделия:  фанера ФСФ 18 мм
Размеры (Д*В):  2,6 x 2,9 м
Вид установки:  бетонирование стоек
Срок изготовления (при отсутствии на складе):  от 5 рабочих дней (уточняйте у менеджера)</t>
  </si>
  <si>
    <t>http://www.pcarlo.ru/products_pictures/sma_Arka%20Kamennyy%20velikan.jpg</t>
  </si>
  <si>
    <t>Материал изделия:  фанера ФСФ 18 мм
Размеры (Д*В):  2,8 x 2,9 м
Вид установки:  бетонирование стоек
Срок изготовления (при отсутствии на складе):  от 5 рабочих дней (уточняйте у менеджера</t>
  </si>
  <si>
    <t>http://www.pcarlo.ru/products_pictures/m_mk.jpg</t>
  </si>
  <si>
    <t>Материал изделия:  металлопрофиль оцинкованный листовой
Каркас:  металлическая труба 40 х 40 , окрашена порошковым способом
Размеры (Д*Ш*В):  2,5 х 4,8 х 1,8 м
Вид установки:  бетонирование стоек</t>
  </si>
  <si>
    <t>http://www.pcarlo.ru/products_pictures/cvetochnoe_med.jpg</t>
  </si>
  <si>
    <t>Каркас:  металлическая труба 40 х 40 м; 25 х 25 м; D 21
Размеры (Д*В):  1,2 х 0,4 м
Вид установки:  бетонирование стоек</t>
  </si>
  <si>
    <t>http://www.pcarlo.ru/products_pictures/med_ograzhdenie%20MAF-O-01-00.jpg</t>
  </si>
  <si>
    <t>Материал изделия:  многослойная водостойкая фанера ФСФ 18 мм
Каркас:  Металлические стойки, порошковая окраска
Размеры (Д*Ш*В):  1,6 х 0,45 м
Размеры (Д*В):  1,6 x 0,45 м
Вид установки:  бетонирование стоек, по желанию заказчика может изготавливаться на металлических подпятниках, не требующих бетонирования
Вес:  5 кг
Габариты упаковки:  1,55 x 0,35 х 0,1 м</t>
  </si>
  <si>
    <t>http://www.pcarlo.ru/products_pictures/med_ograzdenie%20ribki.jpg</t>
  </si>
  <si>
    <t>Материал изделия:  фанера ФСФ 18 мм
Каркас:  металл, порошковая окраска
Размеры (Д*В):  1,6 х 0,45
Вид установки:  бетонирование стоек, по желанию заказчика может устанавливаться на металлических подпятниках, не требующих бетонирования
Срок изготовления (при отсутствии на складе):  от 7 рабочих дней (уточняйте у менеджеров)</t>
  </si>
  <si>
    <t>http://www.pcarlo.ru/products_pictures/med_oblaka_04.05.jpg</t>
  </si>
  <si>
    <t>Каркас:  металл, порошковая окраска
Вид установки:  бетонирование стоек
Срок изготовления (при отсутствии на складе):  от 7 рабочих дней, уточняйте у менеджера</t>
  </si>
  <si>
    <t>http://www.pcarlo.ru/products_pictures/med_ograzdenie%20trava.jpg</t>
  </si>
  <si>
    <t>Материал изделия:  фанера ФСФ 18 мм
Каркас:  металл, порошковая окраска
Размеры (Д*В):  1,7 х 1,15
Вид установки:  бетонирование стоек, по желанию заказчика может изготавливаться на металлических подпятниках, не требующих бетонирования
Срок изготовления (при отсутствии на складе):  уточняйте у менеджеров</t>
  </si>
  <si>
    <t>http://www.pcarlo.ru/products_pictures/med_ograzdenie%20festoni.jpg</t>
  </si>
  <si>
    <t>Материал изделия:  фанера ФСФ 18 мм
Каркас:  металл, порошковая окраска
Размеры (Д*Ш):  2,9 х 0,65
Вид установки:  бетонирование стоек, может устанавливаться на металлических подпятниках, не требующих бетонирования
Срок изготовления (при отсутствии на складе):  от 7 рабочих дней (уточняйте у менеджеров)</t>
  </si>
  <si>
    <t>http://www.pcarlo.ru/products_pictures/med_ograzdenie%20romashki.jpg</t>
  </si>
  <si>
    <t>Материал изделия:  фанера ФСФ 18 мм
Каркас:  металл, порошковая окраска
Размеры (Д*В):  1,6 х 0,45
Вид установки:  бетонирование стоек, по желанию заказчика может изготавливаться на металлических подпятниках, не требующих бетонирования
Срок изготовления (при отсутствии на складе):  от 7 рабочих дней ( уточняйте у менеджеров)</t>
  </si>
  <si>
    <t>http://www.pcarlo.ru/products_pictures/med_ograzhdenie%20Volny%20MAF-O-01.01.jpg</t>
  </si>
  <si>
    <t>Материал изделия:  многослойная водостойкая фанера ФСФ 18 мм
Каркас:  металлические стойки, порошковая окраска
Размеры (Д*Ш*В):  1,6 х 0,45 м
Размеры (Д*В):  1,6 x 0,45 м
Вид установки:  бетонирование стоек, по желанию заказчика конструкция может быть переносной
Вес:  5 кг
Габариты упаковки:  1,55 x 0,35 х 0,1 м
Срок изготовления (при отсутствии на складе):  от 5 рабочих дней (уточняйте у менеджера)</t>
  </si>
  <si>
    <t>Ограждение «Водны»</t>
  </si>
  <si>
    <t>http://www.pcarlo.ru/products_pictures/med_ugolok%20prirody%20vodopad.jpg</t>
  </si>
  <si>
    <t>http://www.pcarlo.ru/products_pictures/med_ugolok%20prirody%20etazherka.jpg</t>
  </si>
  <si>
    <t>http://www.pcarlo.ru/products_pictures/med_ugolok%20prirody%20raduga.jpg</t>
  </si>
  <si>
    <t>http://www.pcarlo.ru/products_pictures/cat26.jpg</t>
  </si>
  <si>
    <t>http://www.pcarlo.ru/products_pictures/kuhnya%20hozyayushka_med.jpg</t>
  </si>
  <si>
    <t>http://www.pcarlo.ru/products_pictures/M_divaniKreslo.jpg</t>
  </si>
  <si>
    <t>http://www.pcarlo.ru/products_pictures/med_stenka%20gorodok_l.jpg</t>
  </si>
  <si>
    <t xml:space="preserve">1,2х0,4х1,4 Корпус и фасад выполнены в этом изделии из ламинированой ДСП, то есть того материала, из которого обычно делается вся мебель, продаваемая в магазинах. Декоративные накладки на дверях - из МДФ, окрашенные эмалью. </t>
  </si>
  <si>
    <t>http://www.pcarlo.ru/products_pictures/m_igrovaya%20mebel%20parikmaherskaya%20laminat.jpg</t>
  </si>
  <si>
    <t>Возрастная группа:  3-7 лет
Материал изделия:  фанера ФК 10 мм, зеркало, листовой пластик
Размеры (Ш*Г*В):  1,0 х 0,4 х 1,2 м
Прочие размеры:  размеры зеркала - 34 х 57 см
Комплектация:  зеркало (настоящее)
Вид установки:  установка не требуется, изделие устойчиво стоит на полу
Срок изготовления (при отсутствии на складе):  от 5 рабочих дней (уточняйте у менеджера)</t>
  </si>
  <si>
    <t>http://www.pcarlo.ru/products_pictures/M_bolnica.jpg</t>
  </si>
  <si>
    <t>Возрастная группа:  3-7 лет
Материал изделия:  фанера ФК 10 мм
Размеры (Ш*Г*В):  1,2 х 0,4 х 0,95 м
Вид установки:  установка не требуется, изделие устойчиво стоит на полу
Срок изготовления (при отсутствии на складе):  от 5 рабочих дней (уточняйте у менеджера)</t>
  </si>
  <si>
    <t>http://www.pcarlo.ru/products_pictures/med_teatr.jpg</t>
  </si>
  <si>
    <t>Возрастная группа:  3-7 лет
Материал изделия:  фанера ФК 10 мм, декоративные вставки из МДФ, ткань
Размеры (Ш*Г*В):  1,75 x 0,35 x 1,44 м
Прочие размеры:  Размеры окошка (Ш*В) - 80 х 67 см; высота от пола до окошка - 47 см
Комплектация:  занавес
Вид установки:  установка не требуется, изделие устойчиво стоит на полу
Вес:  20 кг
Габариты упаковки:  1,8 х 0,7 х 0,15 м (20 кг)</t>
  </si>
  <si>
    <t>http://www.pcarlo.ru/products_pictures/m_shirma%20ramki.jpg</t>
  </si>
  <si>
    <t>Возрастная группа:  3-12 лет
Материал изделия:  фанера ФК 18 мм, вставки из МДФ, ткань
Размеры (Д*В):  1,6 х 1,6 м (в развернутом виде)
Прочие размеры:  ширина средней части - 80 см
Комплектация:  занавес
Вид установки:  установка не требуется, изделие устойчиво стоит на полу
Габариты упаковки:  1,7 x 0,9 x 0,1 м
Срок изготовления (при отсутствии на складе):  от 5 рабочих дней (уточняйте у менеджера)</t>
  </si>
  <si>
    <t>http://www.pcarlo.ru/products_pictures/m_shirma%20buratino%20.jpg</t>
  </si>
  <si>
    <t>Возрастная группа:  3-12 лет
Материал изделия:  фанера ФК 18 мм, вставки из МДФ, ткань
Размеры (Д*В):  2,1 х 1,46 м (в развернутом виде)
Прочие размеры:  ширина средней части -1 м
Комплектация:  занавес
Вид установки:  установка не требуется, изделие устойчиво стоит на полу
Вес:  10 кг
Габариты упаковки:  1,0 х 1.5 х 0.05
Срок изготовления (при отсутствии на складе):  от 5 рабочих дней (уточняйте у менеджера)</t>
  </si>
  <si>
    <t>http://www.pcarlo.ru/products_pictures/med_stenka%20gorodok_f.jpg</t>
  </si>
  <si>
    <t>2,3х0,35х2 Материал изделия:  Фанера ФК 18 и 10 мм
Размеры (Ш*Г*В):  2,3 х 0,35 х 2,0 м
Вид установки:  установка не требуется, изделие устойчиво стоит на полу</t>
  </si>
  <si>
    <t>http://www.pcarlo.ru/products_pictures/med_stenka%20dozhdik_l.jpg</t>
  </si>
  <si>
    <t>http://www.pcarlo.ru/products_pictures/med_stenka%20dozhdik_f.jpg</t>
  </si>
  <si>
    <t>Материал изделия:  Фанера ФК 18 и 10 мм
Размеры (Ш*Г*В):  3,0 х 0,35 х 1,7 м
Вид установки:  установка не требуется, изделие устойчиво стоит на полу</t>
  </si>
  <si>
    <t>Материал изделия:  ламинированная ДСП
Размеры (Ш*Г*В):  3,0 х 0,35 х 1,7 м
Вид установки:  установка не требуется, изделие устойчиво стоит на полу</t>
  </si>
  <si>
    <t>http://www.pcarlo.ru/products_pictures/med_stenka%20teremok_l.jpg</t>
  </si>
  <si>
    <t>Материал изделия:  ламинированная ДСП
Размеры (Ш*Г*В):  1,5 х 0,35 х 1,25 м
Вид установки:  установка не требуется, изделие устойчиво стоит на полу</t>
  </si>
  <si>
    <t>http://www.pcarlo.ru/products_pictures/med_stenka%20domik.jpg</t>
  </si>
  <si>
    <t>http://www.pcarlo.ru/products_pictures/m_kub.jpg</t>
  </si>
  <si>
    <t>http://www.pcarlo.ru/products_pictures/m_izi.jpg</t>
  </si>
  <si>
    <t>Размеры (Д*Ш*В):  1,8 х 0,4 х 1,25 м
Вид установки:  установка не требуется, изделие устойчиво стоит на полу
Срок изготовления (при отсутствии на складе):  от 13 рабочих дней, уточняйте у менеджерв</t>
  </si>
  <si>
    <t>http://www.pcarlo.ru/products_pictures/stenka%20korablik_med.jpg</t>
  </si>
  <si>
    <t>Материал изделия:  Ламинированная ДСП
Размеры (Д*Ш*В):  3 х 0,35 х 1,45 м
Срок изготовления (при отсутствии на складе):  от 13 рабочих дней (уточняйте у менеджеров)</t>
  </si>
  <si>
    <t>3х0,4х1,45 Материал изделия:  Фанера ФК 18 и 10 мм</t>
  </si>
  <si>
    <t>http://www.pcarlo.ru/products_pictures/med_zerkalo%20solnyshko.jpg</t>
  </si>
  <si>
    <t>http://www.pcarlo.ru/products_pictures/med_zerkalo%20more.jpg</t>
  </si>
  <si>
    <t>http://www.pcarlo.ru/products_pictures/m_cvetok.jpg</t>
  </si>
  <si>
    <t>http://www.pcarlo.ru/products_pictures/med_parta%204mestnaya%20md-05.05_l.jpg</t>
  </si>
  <si>
    <t>http://www.pcarlo.ru/products_pictures/med_parta%202mest%20rybki_f.jpg</t>
  </si>
  <si>
    <t>Материал изделия:  фанера ФК 18 мм
Размеры (Д*Ш*В):  1х0.75х0.46</t>
  </si>
  <si>
    <t>http://www.pcarlo.ru/products_pictures/med_krovat%20sedmoe%20nebo_l.jpg</t>
  </si>
  <si>
    <t>http://www.pcarlo.ru/products_pictures/med_krovat%203yarus_l.jpg</t>
  </si>
  <si>
    <t>Каркас:  ламинированная ДСП (бук), декоративные вставки из МДФ
Размеры (Д*Ш*В):  1,4 х 0,75 х 0,85 м
Прочие размеры:  высота ограждений - 20 см; спроектировано под стандартные размеры матрацев
Комплектация:  без матрацев, обычные или ортопедические матрацы за отдельную стоимость по желанию заказчика
Цвет:  бук
Макс. допустимая нагрузка:  150 кг
Срок изготовления (при отсутствии на складе):  от 5 рабочих дней (зависит от объема заказа)</t>
  </si>
  <si>
    <t>Каркас:  фанера ФК 18 мм, декоративные вставки из МДФ
Размеры (Д*Ш*В):  1,4 х 0,75 х 0,85 м
Прочие размеры:  высота ограждений - 20 см; спроектировано под стандартные размеры матрацев
Комплектация:  без матрацев, обычные или ортопедические матрацы за отдельную стоимость по желанию заказчика
Макс. допустимая нагрузка:  150 кг
Срок изготовления (при отсутствии на складе):  от 5 рабочих дней (зависит от объема заказа)</t>
  </si>
  <si>
    <t>http://www.pcarlo.ru/products_pictures/med_gorshochnitsa_l.jpg</t>
  </si>
  <si>
    <t>Материал изделия:  ламинированная ДСП
Размеры (Ш*Г*В):  1,22 х 0,31 х 1,22 м
Срок изготовления (при отсутствии на складе):  от 7 рабочих дней (уточняйте у менеджера)</t>
  </si>
  <si>
    <t>Материал изделия:  фанера ФК 18 мм
Размеры (Ш*Г*В):  1,22 х 0,31 х 1,22 м
Срок изготовления (при отсутствии на складе):  от 7 рабочих дней (уточняйте у менеджера)</t>
  </si>
  <si>
    <t>http://www.pcarlo.ru/products_pictures/med_budget.jpg</t>
  </si>
  <si>
    <t>Прочие размеры:  спроектировано под стандартные размеры матрацев
Комплектация:  без матраца, обычный или ортопедический матрац за отдельную стоимость
Вес:  150 кг
Срок изготовления (при отсутствии на складе):  от 5 рабочих дней (в зависимости от объема заказа)</t>
  </si>
  <si>
    <t>http://www.pcarlo.ru/products_pictures/med_kurochki.jpg</t>
  </si>
  <si>
    <t>Возрастная группа:  3-7 лет
Материал изделия:  фанера ФК 18 мм
Материал ската:  пластик листовой
Высота ската:  0,5 м
Размеры (Д*Ш*В):  1,9 х 1,5 х 1,35 м
Комплектация:  горка, качели, столик, шкафчик для игрушек
Вес:  50 кг
Макс. допустимая нагрузка:  50 кг
Срок изготовления (при отсутствии на складе):  от 7 рабочих дней (уточняйте у менеджера)</t>
  </si>
  <si>
    <t>http://www.pcarlo.ru/products_pictures/med_polyanka.jpg</t>
  </si>
  <si>
    <t>Возрастная группа:  3-7 лет
Материал изделия:  фанера ФК 18 мм
Материал ската:  пластик листовой
Высота ската:  0,5 м
Размеры (Д*Ш*В):  2,15 х 1,5 х 1,45 м
Комплектация:  горка, качели, шведская стенка, скалолаз, пирамидки (3 шт)
Вес:  50 кг
Габариты упаковки:  1 место: 1,6 х 1,6 х 0,3 м; 2 место: 0,4 х 0,4 х 0,4 м; 3 место: 0,2 х 0,65 х 0,3 м
Габариты упаковки (паллета):  2 х 1,6 х 0,3 м
Макс. допустимая нагрузка:  50 кг
Срок изготовления (при отсутствии на складе):  от 7 рабочих дней (уточняйте у менеджера)</t>
  </si>
  <si>
    <t>http://www.pcarlo.ru/products_pictures/med_zhirafy2.jpg</t>
  </si>
  <si>
    <t>Возрастная группа:  3-7 лет
Материал изделия:  фанера ФК 18 мм
Материал ската:  пластик листовой
Высота ската:  0,5 м
Размеры (Д*Ш*В):  2 х 1,33 х 1,5 м
Комплектация:  горка, качели, шведская стенка, массажная дорожка, турник
Вес:  50 кг
Макс. допустимая нагрузка:  50 кг
Срок изготовления (при отсутствии на складе):  от 7 рабочих дней (уточняйте у менеджера)</t>
  </si>
  <si>
    <t>http://www.pcarlo.ru/products_pictures/med_zhirafy%20modif01_2.jpg</t>
  </si>
  <si>
    <t>Данное изделие является модификацией базовой модели комплекса. Отличие заключается в том, что данная модель дополнительно снабжена счетами. Возможно уличное исполнение комплекса.Возрастная группа:  3-7 лет
Материал изделия:  фанера ФК 18 мм
Материал ската:  пластик листовой
Высота ската:  0,5 м
Размеры (Д*Ш*В):  2 х 1,33 х 1,5 м
Комплектация:  горка, качели, шведская стенка, массажная дорожка, турник, счеты
Вес:  50 кг
Макс. допустимая нагрузка:  50 кг
Срок изготовления (при отсутствии на складе):  от 7 рабочих дней (уточняйте у менеджера)</t>
  </si>
  <si>
    <t>http://www.pcarlo.ru/products_pictures/med_dom%20kompleks%20rosha-1.jpg</t>
  </si>
  <si>
    <t>Возрастная группа:  3-7 лет
Материал изделия:  фанера ФК 18 мм
Материал ската:  пластик 4 мм
Высота ската:  0,5 м
Размеры (Д*Ш*В):  4,0 х 1,5 х 2,2 м
Комплектация:  горка, рукоход, гимнастические кольца, лазы
Срок изготовления (при отсутствии на складе):  от 15 рабочих дней (уточняйте у менеджера)</t>
  </si>
  <si>
    <t>http://www.pcarlo.ru/products_pictures/kompleks%20malvina_med.jpg</t>
  </si>
  <si>
    <t>Возрастная группа:  3-7 лет
Материал изделия:  многослойная фанера ФК, толщина 18 мм
Каркас:  клееный брус 100х100, просушенный по специальной технологии
Комплектация:  горка - 2 шт, игровые элементы "Счеты", "Штурвал", "Кубики", "Колокольчики"
Вид установки:  не требует дополнительного крепления к полу
Срок изготовления (при отсутствии на складе):  от 15 р.д.</t>
  </si>
  <si>
    <t>http://www.pcarlo.ru/products_pictures/kompleks%20morehod_med.jpg</t>
  </si>
  <si>
    <t>Возрастная группа:  3-7 лет
Материал изделия:  многослойная фанера, тип ФК, толщина 18 мм
Высота ската:  1,2 м
Размеры (Д*Ш*В):  3,2 х 2,9 х 2,4 м
Комплектация:  горка, рукоход, игровые элементы "Штурвал", "Счеты", кольца гимнастические, лаз
Вид установки:  не требует дополнительного крепления к полу
Срок изготовления (при отсутствии на складе):  от 15 рабочих дней (уточняйте у менеджеров)</t>
  </si>
  <si>
    <t>http://www.pcarlo.ru/products_pictures/big_Gorka%20Volna.jpg</t>
  </si>
  <si>
    <t>Возрастная группа:  1,5-7 лет
Материал изделия:  Фанера ФК 12 мм
Материал ската:  Пластик 4 мм
Высота ската:  0,5 м
Размеры (Д*Ш*В):  1,5 х 0,5 х 1,0 м
Вес:  22 кг
Габариты упаковки:  1,51 х 1,01 х 0,04 м
Габариты упаковки (паллета):  1,58 х 1,08 х 0,12 м
Макс. допустимая нагрузка:  50 кг
Срок изготовления (при отсутствии на складе):  от 5 рабочих дней (уточняйте у менеджера)</t>
  </si>
  <si>
    <t>название 2-й картинки</t>
  </si>
  <si>
    <t>Caravelle</t>
  </si>
  <si>
    <t>Toscana</t>
  </si>
  <si>
    <t xml:space="preserve"> Colorado </t>
  </si>
  <si>
    <t>Кресло-качалка, Tb 77 см, Td 110 см, Th 71,5 см, фиттинги и винты из нерж. стали. Кресло-качалка из коллекции Arizona lounge выполнено из массива акации, окрашенного в цвет "белый антик" - этот цвет имитирует эффект старины. Это удобное глубокое кресло, с которого Вам не захочется вставать. В комплект включены подушки серо-коричневого цвета.</t>
  </si>
  <si>
    <t>10889-50-25</t>
  </si>
  <si>
    <t>Arizona lounge кресло-качалка</t>
  </si>
  <si>
    <t>Матрасы ортопедические</t>
  </si>
  <si>
    <t>http://www.komfort-city.ru/userFiles/pic/detsk/big/detsk6.gif</t>
  </si>
  <si>
    <t xml:space="preserve">60*120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</si>
  <si>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         Матрас ортопедический  ДЕТСКИЙ-6         беспружинный, 6 см</t>
  </si>
  <si>
    <t xml:space="preserve">доставка </t>
  </si>
  <si>
    <t xml:space="preserve">60*140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</si>
  <si>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60*160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</si>
  <si>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70*120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</si>
  <si>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70*140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</si>
  <si>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70*160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</si>
  <si>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80*120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</si>
  <si>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80*140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</si>
  <si>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80*160 Рекомендован детям с рождения и старше. Высота - 6 см.
Внутренний наполнитель  детского матраса "ДЕТСКИЙ 6" состоит
 из сплошного слоя струттофайбера на основе 100% хлопка, высотой 6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</si>
  <si>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http://www.komfort-city.ru/userFiles/pic/detsk/big/detsk8.gif</t>
  </si>
  <si>
    <t xml:space="preserve">60*120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</si>
  <si>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60*140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</si>
  <si>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60*160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</si>
  <si>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70*120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</si>
  <si>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70*140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</si>
  <si>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70*160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</si>
  <si>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80*120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</si>
  <si>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80*140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</si>
  <si>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80*160 Рекомендован детям с рождения и старше. Высота - 8 см.
Внутренний наполнитель  детского матраса "ДЕТСКИЙ 6" состоит
  - Сплошного слоя струттофайбера на основе 100% хлопка, высотой 8 см, который придает упругость детскому матрасу. Гипоаллергенен и не впитывает влагу.
Чехол является съемным и изготовлен из простеганной натуральным хлопком бязи. </t>
  </si>
  <si>
    <t xml:space="preserve">         Матрас ортопедический  ДЕТСКИЙ-8         беспружинный, 8 см</t>
  </si>
  <si>
    <t xml:space="preserve">
Детский ортопедический матрас
"СТРУТТО БЭБИ"
</t>
  </si>
  <si>
    <t>http://www.komfort-city.ru/userFiles/pic/detsk/big/struttobeb_big.gif</t>
  </si>
  <si>
    <t xml:space="preserve">60*120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</si>
  <si>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60*140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</si>
  <si>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60*160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</si>
  <si>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70*120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</si>
  <si>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70*140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</si>
  <si>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70*160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</si>
  <si>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80*120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</si>
  <si>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80*140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</si>
  <si>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80*160 Рекомендован детям с рождения и старше. Высота - 8 см.
Внутренний наполнитель  детского матраса "Струтто Бэби" состоит из 3-х слоев:
  - В середине кокосовая койра - 3 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Сверху и снизу струттофайбер на основе 100% хлопка придает мягкость детскому матрасу.
Чехол является съемным и изготовлен из простеганной натуральным хлопком бязи. Цвет розовый и синий. </t>
  </si>
  <si>
    <t xml:space="preserve">Детский ортопедический матрас
"КОКОСИК" </t>
  </si>
  <si>
    <t>http://www.komfort-city.ru/userFiles/pic/detsk/big/koksik140.gif</t>
  </si>
  <si>
    <t>60*120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</si>
  <si>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60*140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</si>
  <si>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60*160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</si>
  <si>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70*120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</si>
  <si>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70*140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</si>
  <si>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70*160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</si>
  <si>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80*120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</si>
  <si>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80*140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</si>
  <si>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80*160 Рекомендован детям с рождения и до 12 лет. Толщина - 8см.
Внутренний наполнитель  детского матраса "Кокосик":
  - кокосовая койра по 3 см (2 слоя),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на основе 100% хлопка придает мягкость детскому матрасу 
Чехол является съемным и изготовлен из простеганной хлопком бязи, цвет матраса зависит от пола Вашего ребенка. Обладает противоаллергенными свойствами.</t>
  </si>
  <si>
    <t xml:space="preserve">
Детский ортопедический матрас
"ЭФФЕКТ БЭБИ"
</t>
  </si>
  <si>
    <t>http://www.komfort-city.ru/userFiles/pic/detsk/big/effect.gif</t>
  </si>
  <si>
    <t xml:space="preserve">60*120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</si>
  <si>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60*140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</si>
  <si>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60*160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</si>
  <si>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70*120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</si>
  <si>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70*140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</si>
  <si>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70*160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</si>
  <si>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80*120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</si>
  <si>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80*140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</si>
  <si>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80*160 Рекомендован детям с рождения и до 14 лет. Толщина - 19см.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"Эффект Бэби":
  - с каждой стороны используется по слою кокосовой койры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каждой стороны на кокос укладывается слой струттофайбера на основе 100% хлопка (2см), который придает мягкость, идеально отводит избыточное тепло и влагу, даря ощущение свежести. 
Чехол является съемным и изготовлен из простеганной натуральным хлопком бязи. Цвет розовый и синий. </t>
  </si>
  <si>
    <t xml:space="preserve">
Детский ортопедический матрас
"ОПТИМА БЭБИ"
</t>
  </si>
  <si>
    <t>http://www.komfort-city.ru/userFiles/pic/detsk/big/optima140.gif</t>
  </si>
  <si>
    <t>60*120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</si>
  <si>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60*140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</si>
  <si>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60*160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</si>
  <si>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70*120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</si>
  <si>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70*140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</si>
  <si>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70*160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</si>
  <si>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80*120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</si>
  <si>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80*140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</si>
  <si>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80*160 Рекомендован детям с рождения и до 14 лет. Толщина - 20см.
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"Оптима Бэби":
  - сверху и снизу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t>
  </si>
  <si>
    <t>Детский ортопедический матрас
"ГЕРКУЛЕС БЭБИ"</t>
  </si>
  <si>
    <t>http://www.komfort-city.ru/userFiles/pic/detsk/big/gerkules.gif</t>
  </si>
  <si>
    <t xml:space="preserve">Рекомендован детям с рождения и до 14 лет. Толщина - 19см.Основа - блок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Вашего ребенка,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детского матраса "Геркулес Бэби":
  - сверху и снизу натуральный латекс (3см), который является превосходной основой матраса благодаря своей высокой эластичности.
   - сверху и снизу конский волос, придает упругость детскому матрасу, продлевает срок его службы. 
Чехол является съемным и изготовлен из простеганной натуральным хлопком бязи розового или синего цвета.
</t>
  </si>
  <si>
    <t>http://www.kwa.ru/images/catalog/Milano_lounge.jpg</t>
  </si>
  <si>
    <t>http://www.pcarlo.ru/products_pictures/sma_teatr%20zamok.jpg</t>
  </si>
  <si>
    <t>http://www.pcarlo.ru/products_pictures/sma_zhilaya%20komnata.jpg</t>
  </si>
  <si>
    <t>http://www.pcarlo.ru/products_pictures/m_igra.jpg</t>
  </si>
  <si>
    <t>http://www.pcarlo.ru/products_pictures/med_zerkalo%20princessa.jpg</t>
  </si>
  <si>
    <t>http://www.pcarlo.ru/products_pictures/sma_zerkalo%20raduga.jpg</t>
  </si>
  <si>
    <t>http://www.rina-mebel.ru/usr/image/akk01%20razl.jpg</t>
  </si>
  <si>
    <t>http://www.rina-mebel.ru/usr/image/akk01.jpg</t>
  </si>
  <si>
    <t>http://www.rina-mebel.ru/usr/image/tuluza.jpg</t>
  </si>
  <si>
    <t>http://www.rina-mebel.ru/usr/image/tuluza%20razl.jpg</t>
  </si>
  <si>
    <t>http://www.rina-mebel.ru/usr/image/20121203_173111.jpg</t>
  </si>
  <si>
    <t>http://www.rina-mebel.ru/usr/image/20121203_173310.jpg</t>
  </si>
  <si>
    <t>http://www.rina-mebel.ru/usr/image/KK01.jpg</t>
  </si>
  <si>
    <t>http://www.rina-mebel.ru/usr/image/KK01_korob_1.jpg</t>
  </si>
  <si>
    <t>http://www.rina-mebel.ru/usr/image/akk-port01.jpg</t>
  </si>
  <si>
    <t>http://www.rina-mebel.ru/usr/image/akk-port0121.jpg</t>
  </si>
  <si>
    <t>http://www.rina-mebel.ru/usr/image/Kushetka%20Minni.jpg</t>
  </si>
  <si>
    <t>http://www.komfort-city.ru/userFiles/pic/Bonnel/pic/strutto600.gif</t>
  </si>
  <si>
    <t xml:space="preserve">матрас на пружинном блоке "Боннель"
 "СТРУТТО" </t>
  </si>
  <si>
    <t>80*200 Мягкий. Толщина - 17см.
Пружинный блок типа "Боннель" из пятивитковых биконусных пружин
Внутренний наполнитель матраса "Струтто". 
 В качестве наполнения используется струттофайбер с добавками хлопка и термовойлок.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хлопком придает мягкость, идеально отводит избыточное тепло и влагу, даря ощущение свежести.
   Чехол изготовлен из синтетического жаккарда.</t>
  </si>
  <si>
    <t>90*200 Мягкий. Толщина - 17см.
Пружинный блок типа "Боннель" из пятивитковых биконусных пружин
Внутренний наполнитель матраса "Струтто". 
 В качестве наполнения используется струттофайбер с добавками хлопка и термовойлок.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хлопком придает мягкость, идеально отводит избыточное тепло и влагу, даря ощущение свежести.
   Чехол изготовлен из синтетического жаккарда.</t>
  </si>
  <si>
    <t>120*200 Мягкий. Толщина - 17см.
Пружинный блок типа "Боннель" из пятивитковых биконусных пружин
Внутренний наполнитель матраса "Струтто". 
 В качестве наполнения используется струттофайбер с добавками хлопка и термовойлок.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хлопком придает мягкость, идеально отводит избыточное тепло и влагу, даря ощущение свежести.
   Чехол изготовлен из синтетического жаккарда.</t>
  </si>
  <si>
    <t>140*200 Мягкий. Толщина - 17см.
Пружинный блок типа "Боннель" из пятивитковых биконусных пружин
Внутренний наполнитель матраса "Струтто". 
 В качестве наполнения используется струттофайбер с добавками хлопка и термовойлок.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хлопком придает мягкость, идеально отводит избыточное тепло и влагу, даря ощущение свежести.
   Чехол изготовлен из синтетического жаккарда.</t>
  </si>
  <si>
    <t>160*200 Мягкий. Толщина - 17см.
Пружинный блок типа "Боннель" из пятивитковых биконусных пружин
Внутренний наполнитель матраса "Струтто". 
 В качестве наполнения используется струттофайбер с добавками хлопка и термовойлок.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хлопком придает мягкость, идеально отводит избыточное тепло и влагу, даря ощущение свежести.
   Чехол изготовлен из синтетического жаккарда.</t>
  </si>
  <si>
    <t>180*200 Мягкий. Толщина - 17см.
Пружинный блок типа "Боннель" из пятивитковых биконусных пружин
Внутренний наполнитель матраса "Струтто". 
 В качестве наполнения используется струттофайбер с добавками хлопка и термовойлок.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хлопком придает мягкость, идеально отводит избыточное тепло и влагу, даря ощущение свежести.
   Чехол изготовлен из синтетического жаккарда.</t>
  </si>
  <si>
    <t>http://www.komfort-city.ru/userFiles/pic/Bonnel/pic/strutto+600.gif</t>
  </si>
  <si>
    <t>матрас на пружинном блоке "Боннель"
"СТРУТТО ПЛЮС"</t>
  </si>
  <si>
    <t>80*200 Мягкий. Толщина - 17см.
Пружинный блок типа "Боннель" из пятивитковых биконусных пружин
Внутренний наполнитель матраса "Струтто Плюс":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добавками шерсти (3см), что придает мягкость матрасу и сохраняет Ваше тепло.
Чехол изготовлен из синтетического жаккарда.</t>
  </si>
  <si>
    <t>90*200 Мягкий. Толщина - 17см.
Пружинный блок типа "Боннель" из пятивитковых биконусных пружин
Внутренний наполнитель матраса "Струтто Плюс":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добавками шерсти (3см), что придает мягкость матрасу и сохраняет Ваше тепло.
Чехол изготовлен из синтетического жаккарда.</t>
  </si>
  <si>
    <t>120*200 Мягкий. Толщина - 17см.
Пружинный блок типа "Боннель" из пятивитковых биконусных пружин
Внутренний наполнитель матраса "Струтто Плюс":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добавками шерсти (3см), что придает мягкость матрасу и сохраняет Ваше тепло.
Чехол изготовлен из синтетического жаккарда.</t>
  </si>
  <si>
    <t>140*200 Мягкий. Толщина - 17см.
Пружинный блок типа "Боннель" из пятивитковых биконусных пружин
Внутренний наполнитель матраса "Струтто Плюс":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добавками шерсти (3см), что придает мягкость матрасу и сохраняет Ваше тепло.
Чехол изготовлен из синтетического жаккарда.</t>
  </si>
  <si>
    <t>160*200 Мягкий. Толщина - 17см.
Пружинный блок типа "Боннель" из пятивитковых биконусных пружин
Внутренний наполнитель матраса "Струтто Плюс":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добавками шерсти (3см), что придает мягкость матрасу и сохраняет Ваше тепло.
Чехол изготовлен из синтетического жаккарда.</t>
  </si>
  <si>
    <t>180*200 Мягкий. Толщина - 17см.
Пружинный блок типа "Боннель" из пятивитковых биконусных пружин
Внутренний наполнитель матраса "Струтто Плюс":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струттофайбер с добавками шерсти (3см), что придает мягкость матрасу и сохраняет Ваше тепло.
Чехол изготовлен из синтетического жаккарда.</t>
  </si>
  <si>
    <t>http://www.komfort-city.ru/userFiles/pic/Bonnel/pic/rekordzl600.gif</t>
  </si>
  <si>
    <t>матрас на пружинном блоке "Боннель"
 "РЕКОРД" (зима-лето)</t>
  </si>
  <si>
    <t>80*200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 съемный  изготовлен из жаккарда.</t>
  </si>
  <si>
    <t>90*200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 съемный  изготовлен из жаккарда.</t>
  </si>
  <si>
    <t>120*200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 съемный  изготовлен из жаккарда.</t>
  </si>
  <si>
    <t>140*200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 съемный  изготовлен из жаккарда.</t>
  </si>
  <si>
    <t>160*200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 съемный  изготовлен из жаккарда.</t>
  </si>
  <si>
    <t>180*200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 съемный  изготовлен из жаккарда.</t>
  </si>
  <si>
    <t>http://www.komfort-city.ru/userFiles/pic/Bonnel/pic/kokos600.gif</t>
  </si>
  <si>
    <t>матрас на пружинном блоке "Боннель"
"КОКОС"</t>
  </si>
  <si>
    <t>80*200 Средней жесткости. Толщина - 15см.
Пружинный блок типа "Боннель" из пятивитковых биконусных пружин
Внутренний наполнитель матраса "КОКОС":
  - с каждой стороны используется  кокосовая койра(1см),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t>
  </si>
  <si>
    <t>http://www.komfort-city.ru/userFiles/pic/Bonnel/pic/effect600.gif</t>
  </si>
  <si>
    <t>матрас на пружинном блоке "Боннель"
 "ЭФФЕКТ"</t>
  </si>
  <si>
    <t>140*200 Средней жесткости. Толщина - 19см.
Пружинный блок типа "Боннель" из пятивитковых биконусных пружин
Внутренний наполнитель матраса "Эффект": с каждой стороны используется кокосовая койра 1 см, струттофайбер с добавками хлопка, термовойлок.
- кокосовая койра - обеспечивает циркуляцию воздуха, обладает антибактериальными свойствами, не вызывает аллергии.
 - струттофайбер с хлопком придает мягкость, идеально отводит избыточное тепло, даря ощущение свежести.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Чехол съемный изготовлен из  жаккарда.</t>
  </si>
  <si>
    <t>160*200 Средней жесткости. Толщина - 19см.
Пружинный блок типа "Боннель" из пятивитковых биконусных пружин
Внутренний наполнитель матраса "Эффект": с каждой стороны используется кокосовая койра 1 см, струттофайбер с добавками хлопка, термовойлок.
- кокосовая койра - обеспечивает циркуляцию воздуха, обладает антибактериальными свойствами, не вызывает аллергии.
 - струттофайбер с хлопком придает мягкость, идеально отводит избыточное тепло, даря ощущение свежести.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Чехол съемный изготовлен из  жаккарда.</t>
  </si>
  <si>
    <t>180*200 Средней жесткости. Толщина - 19см.
Пружинный блок типа "Боннель" из пятивитковых биконусных пружин
Внутренний наполнитель матраса "Эффект": с каждой стороны используется кокосовая койра 1 см, струттофайбер с добавками хлопка, термовойлок.
- кокосовая койра - обеспечивает циркуляцию воздуха, обладает антибактериальными свойствами, не вызывает аллергии.
 - струттофайбер с хлопком придает мягкость, идеально отводит избыточное тепло, даря ощущение свежести.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Чехол съемный изготовлен из  жаккарда.</t>
  </si>
  <si>
    <t>180*200ССредней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Чехолсъемный  изготовлен из жаккарда.</t>
  </si>
  <si>
    <t>160*200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Чехолсъемный  изготовлен из жаккарда.</t>
  </si>
  <si>
    <t>140*200 Средней жесткости. Толщина - 19см.
 Очень удобная сезонная модель. С одной стороны – «лето» - струттофайбер на основе хлопка, замечательно отводит избыточное тепло и влагу, а  кокосовая койра осуществляет воздушную регуляцию. С другой стороны – «зима» – применены: кокосовая койра и в качестве мягкого слоя - струттофайбер с добавками шерсти. 
Пружинный блок типа "Боннель" из пятивитковых биконусных пружин
Внутренний наполнитель матраса "Рекорд" (зима-лето):
  - с каждой стороны по одному слою кокосой койры(1см),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струттофайбер на основе шерсти придает мягкость матрасу и сохраняет тепло Вашего тела.
  -  струттофайбер с хлопком придает мягкость, идеально отводит избыточное тепло и влагу, даря ощущение свежести.
Чехолсъемный  изготовлен из жаккарда.</t>
  </si>
  <si>
    <t>http://www.komfort-city.ru/userFiles/pic/Bonnel/pic/latex600.gif</t>
  </si>
  <si>
    <t>матрас на пружинном блоке "Боннель"
 "ЛАТЕКС"</t>
  </si>
  <si>
    <t>80*200 Мягкий. Толщина - 19см.
Пружинный блок типа "Боннель" из пятивитковых биконусных пружин
Внутренний наполнитель матраса "Латекс":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слои натурального латекса (по 3см), который является превосходной основой матраса благодаря своей высокой эластичности.   
Чехол съемный изготовлен и жаккарда.</t>
  </si>
  <si>
    <t>90*200 Мягкий. Толщина - 19см.Пружинный блок типа "Боннель" из пятивитковых биконусных пружин
Внутренний наполнитель матраса "Латекс":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слои натурального латекса (по 3см), который является превосходной основой матраса благодаря своей высокой эластичности.   
Чехол съемный изготовлен и жаккарда.</t>
  </si>
  <si>
    <t>120*200 Мягкий. Толщина - 19см.
Пружинный блок типа "Боннель" из пятивитковых биконусных пружин
Внутренний наполнитель матраса "Латекс":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слои натурального латекса (по 3см), который является превосходной основой матраса благодаря своей высокой эластичности.   
Чехол съемный изготовлен и жаккарда.</t>
  </si>
  <si>
    <t>140*200 Мягкий. Толщина - 19см.
Пружинный блок типа "Боннель" из пятивитковых биконусных пружин
Внутренний наполнитель матраса "Латекс":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слои натурального латекса (по 3см), который является превосходной основой матраса благодаря своей высокой эластичности.   
Чехол съемный изготовлен и жаккарда.</t>
  </si>
  <si>
    <t>160*200 Мягкий. Толщина - 19см.Пружинный блок типа "Боннель" из пятивитковых биконусных пружин
Внутренний наполнитель матраса "Латекс":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слои натурального латекса (по 3см), который является превосходной основой матраса благодаря своей высокой эластичности.
Чехол съемный изготовлен и жаккарда.</t>
  </si>
  <si>
    <t>180*200 Мягкий. Толщина - 19см.
Пружинный блок типа "Боннель" из пятивитковых биконусных пружин
Внутренний наполнитель матраса "Латекс":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 слои натурального латекса (по 3см), который является превосходной основой матраса благодаря своей высокой эластичности.   
Чехол съемный изготовлен и жаккарда.</t>
  </si>
  <si>
    <t>http://www.komfort-city.ru/userFiles/pic/Bonnel/pic/kokos+600.gif</t>
  </si>
  <si>
    <t>матрас на пружинном блоке "Боннель"
"КОКОС ПЛЮС"</t>
  </si>
  <si>
    <t>80*200 Жесткий. Толщина - 19см.
Пружинный блок типа "Боннель" из пятивитковых биконусных пружин
Внутренний наполнитель матраса "КОКОС ПЛЮС":
  - с каждой стороны по одному толстому слою кокосой койры(3см),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ватин - укладывается на кокос для повышения комфортности.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увеличивая при этом его ортопедический эффект.
  - спанбонд.
Чехол съемный изготовлен из жаккарда.</t>
  </si>
  <si>
    <t>90*200 Жесткий. Толщина - 19см.
Пружинный блок типа "Боннель" из пятивитковых биконусных пружин
Внутренний наполнитель матраса "КОКОС ПЛЮС":
  - с каждой стороны по одному толстому слою кокосой койры(3см),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ватин - укладывается на кокос для повышения комфортности.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увеличивая при этом его ортопедический эффект.
  - спанбонд.
Чехол съемный изготовлен из жаккарда.</t>
  </si>
  <si>
    <t>120*200 Жесткий. Толщина - 19см.
Пружинный блок типа "Боннель" из пятивитковых биконусных пружин
Внутренний наполнитель матраса "КОКОС ПЛЮС":
  - с каждой стороны по одному толстому слою кокосой койры(3см),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ватин - укладывается на кокос для повышения комфортности.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увеличивая при этом его ортопедический эффект.
  - спанбонд.
Чехол съемный изготовлен из жаккарда.</t>
  </si>
  <si>
    <t>140*200 Жесткий. Толщина - 19см.
Пружинный блок типа "Боннель" из пятивитковых биконусных пружин
Внутренний наполнитель матраса "КОКОС ПЛЮС":
  - с каждой стороны по одному толстому слою кокосой койры(3см),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ватин - укладывается на кокос для повышения комфортности.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увеличивая при этом его ортопедический эффект.
  - спанбонд.
Чехол съемный изготовлен из жаккарда.</t>
  </si>
  <si>
    <t>160*200 Жесткий. Толщина - 19см.
Пружинный блок типа "Боннель" из пятивитковых биконусных пружин
Внутренний наполнитель матраса "КОКОС ПЛЮС":
  - с каждой стороны по одному толстому слою кокосой койры(3см),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ватин - укладывается на кокос для повышения комфортности.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увеличивая при этом его ортопедический эффект.
  - спанбонд.
Чехол съемный изготовлен из жаккарда.</t>
  </si>
  <si>
    <t>180*200 Жесткий. Толщина - 19см.
Пружинный блок типа "Боннель" из пятивитковых биконусных пружин
Внутренний наполнитель матраса "КОКОС ПЛЮС":
  - с каждой стороны по одному толстому слою кокосой койры(3см),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ватин - укладывается на кокос для повышения комфортности.
  - термовойлок 100% натуральный материал, который изготавливается из льняных и джутовых волокон, пропитанных латексом и спрессованных при высоких температурах. Благодаря своей высокой плотности, термовойлок позволяет существенно продлить срок службы матраса, увеличивая при этом его ортопедический эффект.
  - спанбонд.
Чехол съемный изготовлен из жаккарда.</t>
  </si>
  <si>
    <t>http://www.komfort-city.ru/userFiles/pic/Bonnel/pic/premier600.gif</t>
  </si>
  <si>
    <t>матрас на пружинном блоке "Боннель"
"ПРЕМЬЕРА"</t>
  </si>
  <si>
    <t>80*200 Средней жесткости. Толщина - 19см.
Пружинный блок типа "Боннель" из пятивитковых биконусных пружин
Внутренний наполнитель матраса "ПРЕМЬЕРА":
  - с каждой стороны по одному слою кокосой койры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придает мягкость, идеально отводит избыточное тепло и влагу, даря ощущение свежести.
  - спанбонд.
Чехол съемный изготовлен из  жаккарда.</t>
  </si>
  <si>
    <t>90*200 Средней жесткости. Толщина - 19см.
Пружинный блок типа "Боннель" из пятивитковых биконусных пружин
Внутренний наполнитель матраса "ПРЕМЬЕРА":
  - с каждой стороны по одному слою кокосой койры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придает мягкость, идеально отводит избыточное тепло и влагу, даря ощущение свежести.
  - спанбонд.
Чехол съемный изготовлен из  жаккарда.</t>
  </si>
  <si>
    <t>120*200 Средней жесткости. Толщина - 19см.
Пружинный блок типа "Боннель" из пятивитковых биконусных пружин
Внутренний наполнитель матраса "ПРЕМЬЕРА":
  - с каждой стороны по одному слою кокосой койры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придает мягкость, идеально отводит избыточное тепло и влагу, даря ощущение свежести.
  - спанбонд.
Чехол съемный изготовлен из  жаккарда.</t>
  </si>
  <si>
    <t>140*200 Средней жесткости. Толщина - 19см.
Пружинный блок типа "Боннель" из пятивитковых биконусных пружин
Внутренний наполнитель матраса "ПРЕМЬЕРА":
  - с каждой стороны по одному слою кокосой койры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придает мягкость, идеально отводит избыточное тепло и влагу, даря ощущение свежести.
  - спанбонд.
Чехол съемный изготовлен из  жаккарда.</t>
  </si>
  <si>
    <t>160*200 Средней жесткости. Толщина - 19см.
Пружинный блок типа "Боннель" из пятивитковых биконусных пружин
Внутренний наполнитель матраса "ПРЕМЬЕРА":
  - с каждой стороны по одному слою кокосой койры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придает мягкость, идеально отводит избыточное тепло и влагу, даря ощущение свежести.
  - спанбонд.
Чехол съемный изготовлен из  жаккарда.</t>
  </si>
  <si>
    <t>180*200 Средней жесткости. Толщина - 19см.
Пружинный блок типа "Боннель" из пятивитковых биконусных пружин
Внутренний наполнитель матраса "ПРЕМЬЕРА":
  - с каждой стороны по одному слою кокосой койры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придает мягкость, идеально отводит избыточное тепло и влагу, даря ощущение свежести.
  - спанбонд.
Чехол съемный изготовлен из  жаккарда.</t>
  </si>
  <si>
    <t>http://www.komfort-city.ru/userFiles/pic/nezavisim/big/gerkules.gif</t>
  </si>
  <si>
    <t>Ортопедический матрас на блоке независимых пружин TFK
"ГЕРКУЛЕС"</t>
  </si>
  <si>
    <t>80*200 Профилактика заболеваний опорно-двигательного аппарата. Мягкий. Толщина - 20 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"Геркулес":
  - с каждой стороны используется слой натуральный латекс 3см, который является превосходной основой матраса благодаря своей высокой эластичности, а также слой  конского волоса, который придает упругость ортопедическому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сухая чистка.</t>
  </si>
  <si>
    <t>90*200 Профилактика заболеваний опорно-двигательного аппарата. Мягкий. Толщина - 20 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"Геркулес":
  - с каждой стороны используется слой натуральный латекс 3см, который является превосходной основой матраса благодаря своей высокой эластичности, а также слой  конского волоса, который придает упругость ортопедическому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сухая чистка.</t>
  </si>
  <si>
    <t>120*200 Профилактика заболеваний опорно-двигательного аппарата. Мягкий. Толщина - 20 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"Геркулес":
  - с каждой стороны используется слой натуральный латекс 3см, который является превосходной основой матраса благодаря своей высокой эластичности, а также слой  конского волоса, который придает упругость ортопедическому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сухая чистка.</t>
  </si>
  <si>
    <t>140*200 Профилактика заболеваний опорно-двигательного аппарата. Мягкий. Толщина - 20 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"Геркулес":
  - с каждой стороны используется слой натуральный латекс 3см, который является превосходной основой матраса благодаря своей высокой эластичности, а также слой  конского волоса, который придает упругость ортопедическому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сухая чистка.</t>
  </si>
  <si>
    <t>160*200 Профилактика заболеваний опорно-двигательного аппарата. Мягкий. Толщина - 20 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"Геркулес":
  - с каждой стороны используется слой натуральный латекс 3см, который является превосходной основой матраса благодаря своей высокой эластичности, а также слой  конского волоса, который придает упругость ортопедическому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сухая чистка.</t>
  </si>
  <si>
    <t>160*200 Профилактика заболеваний опорно-двигательного аппарата. Мягкий. Толщина - 20 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"Геркулес":
  - с каждой стороны используется слой натуральный латекс 3см, который является превосходной основой матраса благодаря своей высокой эластичности, а также слой  конского волоса, который придает упругость ортопедическому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сухая чистка.</t>
  </si>
  <si>
    <t>200*200 Профилактика заболеваний опорно-двигательного аппарата. Мягкий. Толщина - 20 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"Геркулес":
  - с каждой стороны используется слой натуральный латекс 3см, который является превосходной основой матраса благодаря своей высокой эластичности, а также слой  конского волоса, который придает упругость ортопедическому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сухая чистка.</t>
  </si>
  <si>
    <t>http://www.komfort-city.ru/userFiles/pic/nezavisim/big/superoptima.gif</t>
  </si>
  <si>
    <t xml:space="preserve">Ортопедический матрас на блоке независимых пружин TFK
                                                 "СУПЕР ОПТИМА"           </t>
  </si>
  <si>
    <t xml:space="preserve"> 80*200 Профилактика заболеваний опорно-двигательного аппарата. Средней жесткости. Толщина - 22см.
Вес до 120 кг.
Этой модели мы присвоили такое название, так как она вополощает в себе лучшие качества ортопедического матраса и оптимальной цены.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Как правило, в производстве используются пружины российского производства. 
Внутренний наполнитель  ортопедического матраса "Супер Оптима":
   - с каждой стороны используется натуральный вспененный каучуковый латекс 3 см , перфорированный для обеспечения температурного регулирования и циркуляции воздуха.
   - снизу сантиметровый слой натурального кокосового волокна (койры), которая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слой латекса надежно защищен слоем конского волоса, что придает дополнительную упругость, а главное – увеличивает срок службы матраса.
Чехол  изготовлен из стеганного хлопкового жаккарда, трикотажа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</si>
  <si>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 90*200 Профилактика заболеваний опорно-двигательного аппарата. Средней жесткости. Толщина - 22см.
Вес до 120 кг.
Этой модели мы присвоили такое название, так как она вополощает в себе лучшие качества ортопедического матраса и оптимальной цены.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Как правило, в производстве используются пружины российского производства. 
Внутренний наполнитель  ортопедического матраса "Супер Оптима":
   - с каждой стороны используется натуральный вспененный каучуковый латекс 3 см , перфорированный для обеспечения температурного регулирования и циркуляции воздуха.
   - снизу сантиметровый слой натурального кокосового волокна (койры), которая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слой латекса надежно защищен слоем конского волоса, что придает дополнительную упругость, а главное – увеличивает срок службы матраса.
Чехол  изготовлен из стеганного хлопкового жаккарда, трикотажа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</si>
  <si>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 120*200 Профилактика заболеваний опорно-двигательного аппарата. Средней жесткости. Толщина - 22см.
Вес до 120 кг.
Этой модели мы присвоили такое название, так как она вополощает в себе лучшие качества ортопедического матраса и оптимальной цены.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Как правило, в производстве используются пружины российского производства. 
Внутренний наполнитель  ортопедического матраса "Супер Оптима":
   - с каждой стороны используется натуральный вспененный каучуковый латекс 3 см , перфорированный для обеспечения температурного регулирования и циркуляции воздуха.
   - снизу сантиметровый слой натурального кокосового волокна (койры), которая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слой латекса надежно защищен слоем конского волоса, что придает дополнительную упругость, а главное – увеличивает срок службы матраса.
Чехол  изготовлен из стеганного хлопкового жаккарда, трикотажа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</si>
  <si>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 160*200 Профилактика заболеваний опорно-двигательного аппарата. Средней жесткости. Толщина - 22см.
Вес до 120 кг.
Этой модели мы присвоили такое название, так как она вополощает в себе лучшие качества ортопедического матраса и оптимальной цены.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Как правило, в производстве используются пружины российского производства. 
Внутренний наполнитель  ортопедического матраса "Супер Оптима":
   - с каждой стороны используется натуральный вспененный каучуковый латекс 3 см , перфорированный для обеспечения температурного регулирования и циркуляции воздуха.
   - снизу сантиметровый слой натурального кокосового волокна (койры), которая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слой латекса надежно защищен слоем конского волоса, что придает дополнительную упругость, а главное – увеличивает срок службы матраса.
Чехол  изготовлен из стеганного хлопкового жаккарда, трикотажа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</si>
  <si>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 180*200 Профилактика заболеваний опорно-двигательного аппарата. Средней жесткости. Толщина - 22см.
Вес до 120 кг.
Этой модели мы присвоили такое название, так как она вополощает в себе лучшие качества ортопедического матраса и оптимальной цены.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Как правило, в производстве используются пружины российского производства. 
Внутренний наполнитель  ортопедического матраса "Супер Оптима":
   - с каждой стороны используется натуральный вспененный каучуковый латекс 3 см , перфорированный для обеспечения температурного регулирования и циркуляции воздуха.
   - снизу сантиметровый слой натурального кокосового волокна (койры), которая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слой латекса надежно защищен слоем конского волоса, что придает дополнительную упругость, а главное – увеличивает срок службы матраса.
Чехол  изготовлен из стеганного хлопкового жаккарда, трикотажа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</si>
  <si>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 200*200 Профилактика заболеваний опорно-двигательного аппарата. Средней жесткости. Толщина - 22см.
Вес до 120 кг.
Этой модели мы присвоили такое название, так как она вополощает в себе лучшие качества ортопедического матраса и оптимальной цены.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Как правило, в производстве используются пружины российского производства. 
Внутренний наполнитель  ортопедического матраса "Супер Оптима":
   - с каждой стороны используется натуральный вспененный каучуковый латекс 3 см , перфорированный для обеспечения температурного регулирования и циркуляции воздуха.
   - снизу сантиметровый слой натурального кокосового волокна (койры), которая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слой латекса надежно защищен слоем конского волоса, что придает дополнительную упругость, а главное – увеличивает срок службы матраса.
Чехол  изготовлен из стеганного хлопкового жаккарда, трикотажа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</si>
  <si>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http://www.komfort-city.ru/userFiles/pic/nezavisim/big/elit.gif</t>
  </si>
  <si>
    <t xml:space="preserve">Ортопедический матрас на  блоке независимых пружин TFK
"ЭЛИТ" </t>
  </si>
  <si>
    <t>80*200  Профилактика заболеваний опорно-двигательного аппарата. Различной жесткости. Толщина - 24см. Вес до 120 кг. Основа - блок усиленных бочкообрахных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ортопедического матраса "Элит":
  - для жесткой стороны используется  кокосовая койра (3см),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3 см, натуральный латекс (3см), который является превосходной основой матраса благодаря своей высокой эластичности и  конский волос – натуральный материал, используется в качестве упругого слоя. Создаст дополнительный комфорт и продлит жизнь Вашему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</si>
  <si>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Различной жесткости. Толщина - 24см. Вес до 120 кг. Основа - блок усиленных бочкообрахных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ортопедического матраса "Элит":
  - для жесткой стороны используется  кокосовая койра (3см),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3 см, натуральный латекс (3см), который является превосходной основой матраса благодаря своей высокой эластичности и  конский волос – натуральный материал, используется в качестве упругого слоя. Создаст дополнительный комфорт и продлит жизнь Вашему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</si>
  <si>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Различной жесткости. Толщина - 24см. Вес до 120 кг. Основа - блок усиленных бочкообрахных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ортопедического матраса "Элит":
  - для жесткой стороны используется  кокосовая койра (3см),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3 см, натуральный латекс (3см), который является превосходной основой матраса благодаря своей высокой эластичности и  конский волос – натуральный материал, используется в качестве упругого слоя. Создаст дополнительный комфорт и продлит жизнь Вашему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</si>
  <si>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Различной жесткости. Толщина - 24см. Вес до 120 кг. Основа - блок усиленных бочкообрахных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ортопедического матраса "Элит":
  - для жесткой стороны используется  кокосовая койра (3см),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3 см, натуральный латекс (3см), который является превосходной основой матраса благодаря своей высокой эластичности и  конский волос – натуральный материал, используется в качестве упругого слоя. Создаст дополнительный комфорт и продлит жизнь Вашему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</si>
  <si>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Различной жесткости. Толщина - 24см. Вес до 120 кг. Основа - блок усиленных бочкообрахных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ортопедического матраса "Элит":
  - для жесткой стороны используется  кокосовая койра (3см),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3 см, натуральный латекс (3см), который является превосходной основой матраса благодаря своей высокой эластичности и  конский волос – натуральный материал, используется в качестве упругого слоя. Создаст дополнительный комфорт и продлит жизнь Вашему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</si>
  <si>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200*200  Профилактика заболеваний опорно-двигательного аппарата. Различной жесткости. Толщина - 24см. Вес до 120 кг. Основа - блок усиленных бочкообрахных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ортопедического матраса "Элит":
  - для жесткой стороны используется  кокосовая койра (3см),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3 см, натуральный латекс (3см), который является превосходной основой матраса благодаря своей высокой эластичности и  конский волос – натуральный материал, используется в качестве упругого слоя. Создаст дополнительный комфорт и продлит жизнь Вашему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</si>
  <si>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http://www.komfort-city.ru/userFiles/pic/nezavisim/big/prezident.gif</t>
  </si>
  <si>
    <t xml:space="preserve">Ортопедический матрас на МУЛЬТИБЛОКЕ независимых пружин                                                "ПРЕЗИДЕНТ"          </t>
  </si>
  <si>
    <t>80*200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</si>
  <si>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90*200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</si>
  <si>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120*200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</si>
  <si>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140*200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</si>
  <si>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160*200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</si>
  <si>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180*200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</si>
  <si>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200*200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
Профилактика заболеваний опорно-двигательного аппарата. Различной жесткости. Толщина - 26 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Основа - пружинный блок Multipocket.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"Президент":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натуральнного вспененного натурального латекса 3 см производства Бельгии, идеально повторяет контуры Вашего тела, обеспечивая при этом максимальный комфорт.
   -  слой кокосовой койры 3 см,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</si>
  <si>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http://www.komfort-city.ru/userFiles/pic/nezavisim/big/flagman600.gif</t>
  </si>
  <si>
    <t xml:space="preserve">Ортопедический матрас на блоке независимых пружин MultiPocket 600                                      "ФЛАГМАН"             </t>
  </si>
  <si>
    <t>80*200 Профилактика заболеваний опорно-двигательного аппарата. Средней жесткости. Толщина - 26см.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600.
Основа - пружинный блок Multipocket 600.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"Флагман":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MemoryForm (высокоэластичного пенополиуретана, также известного как вязкоэластичная пена), идеально повторяет контуры Вашего тела, обеспечивая при этом максимальный комфорт.
   -  слой кокосовой койры ,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</si>
  <si>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90*200 Профилактика заболеваний опорно-двигательного аппарата. Средней жесткости. Толщина - 26см.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600.
Основа - пружинный блок Multipocket 600.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"Флагман":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MemoryForm (высокоэластичного пенополиуретана, также известного как вязкоэластичная пена), идеально повторяет контуры Вашего тела, обеспечивая при этом максимальный комфорт.
   -  слой кокосовой койры ,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</si>
  <si>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120*200 Профилактика заболеваний опорно-двигательного аппарата. Средней жесткости. Толщина - 26см.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600.
Основа - пружинный блок Multipocket 600.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"Флагман":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MemoryForm (высокоэластичного пенополиуретана, также известного как вязкоэластичная пена), идеально повторяет контуры Вашего тела, обеспечивая при этом максимальный комфорт.
   -  слой кокосовой койры ,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</si>
  <si>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160*200 Профилактика заболеваний опорно-двигательного аппарата. Средней жесткости. Толщина - 26см.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600.
Основа - пружинный блок Multipocket 600.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"Флагман":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MemoryForm (высокоэластичного пенополиуретана, также известного как вязкоэластичная пена), идеально повторяет контуры Вашего тела, обеспечивая при этом максимальный комфорт.
   -  слой кокосовой койры ,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</si>
  <si>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180*200 Профилактика заболеваний опорно-двигательного аппарата. Средней жесткости. Толщина - 26см.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600.
Основа - пружинный блок Multipocket 600.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"Флагман":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MemoryForm (высокоэластичного пенополиуретана, также известного как вязкоэластичная пена), идеально повторяет контуры Вашего тела, обеспечивая при этом максимальный комфорт.
   -  слой кокосовой койры ,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</si>
  <si>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200*200 Профилактика заболеваний опорно-двигательного аппарата. Средней жесткости. Толщина - 26см. Вес до 160 кг.
Если Ваш вес больше 90 кг или Вы нуждаетесь в высококомфортном, особо прочном и экологически безопасном матрасе – рекомендуем приобретать модели на пружинном блоке Multipocket 600.
Основа - пружинный блок Multipocket 600. Каждая пружинка зашита в тканевый чехольчик, что позволяет ей работать независимо от других пружинок.
      Благодаря этому достигается наибольший ортопедический эффект, обеспечивающий  прекрасную анатомическую поддержку и правильное положение позвоночника во время отдыха.Уникальное изобретение.
Внутренний наполнитель  ортопедического матраса "Флагман":
  - слой конского волоса - непревзойденный материал, создающий дополнительную упругость, обладает суперэластичностью, чрезвычайно прочен и имеет сильную извитость, очень ценный дорогой материал.
   -  слой MemoryForm (высокоэластичного пенополиуретана, также известного как вязкоэластичная пена), идеально повторяет контуры Вашего тела, обеспечивая при этом максимальный комфорт.
   -  слой кокосовой койры , придающей  матрасам оптимальную степень жесткости и упругости для различных весовых категорий.
Чехол ВЕЛЮР является съемным. Чехол Велюр-Антистресс представляет собой флекспакет  - многослойное полотно,в котором материалы зафиксированы относительно друг друга стегальной нитью. В качестве покрывного материала используется велюровая ткань Matramax. ткань обладает способностью снимать антистатическое напряжение со спящего человека. Нежный, бархатаный материал, удивительно приятный на ощупь обеспечивает повышенный комфорт и релаксацию.</t>
  </si>
  <si>
    <t>рисунка нет</t>
  </si>
  <si>
    <t>Ортопедичсекий матрас на основе мультиблока "Эксклюзив"</t>
  </si>
  <si>
    <t xml:space="preserve">80*200 НОВАЯ МОДЕЛЬ! Ортопедичсекий матрас на основе мультиблока. В качестве наполнения применяется: с одной стороны кокосовая койра 3 см, с другой вискоэластичная пена с эффектом памяти и профилированный пенополиуретан. Вес до 140 кг. Чехол с объемной стежкой ВЕЛЮР АНТИСТРЕСС, 3D-сетка для вентиляции. Великолепная модель матраса для качественного и комфортного отдыха. Рисунок матраса в разработке. </t>
  </si>
  <si>
    <t xml:space="preserve">90*200 НОВАЯ МОДЕЛЬ! Ортопедичсекий матрас на основе мультиблока. В качестве наполнения применяется: с одной стороны кокосовая койра 3 см, с другой вискоэластичная пена с эффектом памяти и профилированный пенополиуретан. Вес до 140 кг. Чехол с объемной стежкой ВЕЛЮР АНТИСТРЕСС, 3D-сетка для вентиляции. Великолепная модель матраса для качественного и комфортного отдыха. Рисунок матраса в разработке. </t>
  </si>
  <si>
    <t xml:space="preserve">120*200 НОВАЯ МОДЕЛЬ! Ортопедичсекий матрас на основе мультиблока. В качестве наполнения применяется: с одной стороны кокосовая койра 3 см, с другой вискоэластичная пена с эффектом памяти и профилированный пенополиуретан. Вес до 140 кг. Чехол с объемной стежкой ВЕЛЮР АНТИСТРЕСС, 3D-сетка для вентиляции. Великолепная модель матраса для качественного и комфортного отдыха. Рисунок матраса в разработке. </t>
  </si>
  <si>
    <t xml:space="preserve">140*200 НОВАЯ МОДЕЛЬ! Ортопедичсекий матрас на основе мультиблока. В качестве наполнения применяется: с одной стороны кокосовая койра 3 см, с другой вискоэластичная пена с эффектом памяти и профилированный пенополиуретан. Вес до 140 кг. Чехол с объемной стежкой ВЕЛЮР АНТИСТРЕСС, 3D-сетка для вентиляции. Великолепная модель матраса для качественного и комфортного отдыха. Рисунок матраса в разработке. </t>
  </si>
  <si>
    <t xml:space="preserve">160*200 НОВАЯ МОДЕЛЬ! Ортопедичсекий матрас на основе мультиблока. В качестве наполнения применяется: с одной стороны кокосовая койра 3 см, с другой вискоэластичная пена с эффектом памяти и профилированный пенополиуретан. Вес до 140 кг. Чехол с объемной стежкой ВЕЛЮР АНТИСТРЕСС, 3D-сетка для вентиляции. Великолепная модель матраса для качественного и комфортного отдыха. Рисунок матраса в разработке. </t>
  </si>
  <si>
    <t xml:space="preserve">180*200 НОВАЯ МОДЕЛЬ! Ортопедичсекий матрас на основе мультиблока. В качестве наполнения применяется: с одной стороны кокосовая койра 3 см, с другой вискоэластичная пена с эффектом памяти и профилированный пенополиуретан. Вес до 140 кг. Чехол с объемной стежкой ВЕЛЮР АНТИСТРЕСС, 3D-сетка для вентиляции. Великолепная модель матраса для качественного и комфортного отдыха. Рисунок матраса в разработке. </t>
  </si>
  <si>
    <t xml:space="preserve">200*200 НОВАЯ МОДЕЛЬ! Ортопедичсекий матрас на основе мультиблока. В качестве наполнения применяется: с одной стороны кокосовая койра 3 см, с другой вискоэластичная пена с эффектом памяти и профилированный пенополиуретан. Вес до 140 кг. Чехол с объемной стежкой ВЕЛЮР АНТИСТРЕСС, 3D-сетка для вентиляции. Великолепная модель матраса для качественного и комфортного отдыха. Рисунок матраса в разработке. </t>
  </si>
  <si>
    <t>http://www.komfort-city.ru/userFiles/pic/nezavisim/big/komfort600.gif</t>
  </si>
  <si>
    <t xml:space="preserve"> Ортопедический матрас на блоке независимых пружин TFK
"Фаворит" </t>
  </si>
  <si>
    <t>80*200 Профилактика заболеваний опорно-двигательного аппарата. Мягкий. Толщина - 16 см. Вес до 80 кг.
Основа - блок независимых усиленных бочкообразных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"Фаворит":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</si>
  <si>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Мягкий. Толщина - 16 см. Вес до 80 кг.
Основа - блок независимых усиленных бочкообразных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"Фаворит":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</si>
  <si>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Мягкий. Толщина - 16 см. Вес до 80 кг.
Основа - блок независимых усиленных бочкообразных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"Фаворит":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</si>
  <si>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Мягкий. Толщина - 16 см. Вес до 80 кг.
Основа - блок независимых усиленных бочкообразных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"Фаворит":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</si>
  <si>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Мягкий. Толщина - 16 см. Вес до 80 кг.
Основа - блок независимых усиленных бочкообразных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"Фаворит":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</si>
  <si>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Мягкий. Толщина - 16 см. Вес до 80 кг.
Основа - блок независимых усиленных бочкообразных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"Фаворит":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</si>
  <si>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 Ортопедический матрас на блоке независимых пружин TFK
"КОМФОРТ" </t>
  </si>
  <si>
    <t>80*200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"Комфорт":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</si>
  <si>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"Комфорт":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</si>
  <si>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"Комфорт":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</si>
  <si>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"Комфорт":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</si>
  <si>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"Комфорт":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</si>
  <si>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ортопедического матраса.  
Внутренний наполнитель  ортопедического матраса "Комфорт":
  - с каждой стороны используется пенополиуретан.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</si>
  <si>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http://www.komfort-city.ru/userFiles/pic/nezavisim/big/elegant.gif</t>
  </si>
  <si>
    <t xml:space="preserve"> Ортопедический матрас на блоке независимых пружин TFK
"ЭЛЕГАНТ" </t>
  </si>
  <si>
    <t>80*200  Профилактика заболеваний опорно-двигательного аппарата. Средней жесткости. Толщина - 18 см. Вес до 100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"Элегант":
  - с каждой стороны используется кокосовая койра 1см, которая придает упругость матрасу и обеспечивает надежную поддержку позвоночнику, пенополиуретан - для повышения комфортности.  Кокосовая койра обладает отличными влагозащитными, антибактериальными и бактерицидными свойствами..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</si>
  <si>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Средней жесткости. Толщина - 18 см. Вес до 100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"Элегант":
  - с каждой стороны используется кокосовая койра 1см, которая придает упругость матрасу и обеспечивает надежную поддержку позвоночнику, пенополиуретан - для повышения комфортности.  Кокосовая койра обладает отличными влагозащитными, антибактериальными и бактерицидными свойствами..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</si>
  <si>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Средней жесткости. Толщина - 18 см. Вес до 100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"Элегант":
  - с каждой стороны используется кокосовая койра 1см, которая придает упругость матрасу и обеспечивает надежную поддержку позвоночнику, пенополиуретан - для повышения комфортности.  Кокосовая койра обладает отличными влагозащитными, антибактериальными и бактерицидными свойствами..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</si>
  <si>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Средней жесткости. Толщина - 18 см. Вес до 100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"Элегант":
  - с каждой стороны используется кокосовая койра 1см, которая придает упругость матрасу и обеспечивает надежную поддержку позвоночнику, пенополиуретан - для повышения комфортности.  Кокосовая койра обладает отличными влагозащитными, антибактериальными и бактерицидными свойствами..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</si>
  <si>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Средней жесткости. Толщина - 18 см. Вес до 100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"Элегант":
  - с каждой стороны используется кокосовая койра 1см, которая придает упругость матрасу и обеспечивает надежную поддержку позвоночнику, пенополиуретан - для повышения комфортности.  Кокосовая койра обладает отличными влагозащитными, антибактериальными и бактерицидными свойствами..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</si>
  <si>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Средней жесткости. Толщина - 18 см. Вес до 100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"Элегант":
  - с каждой стороны используется кокосовая койра 1см, которая придает упругость матрасу и обеспечивает надежную поддержку позвоночнику, пенополиуретан - для повышения комфортности.  Кокосовая койра обладает отличными влагозащитными, антибактериальными и бактерицидными свойствами..  
Чехол является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</si>
  <si>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http://www.komfort-city.ru/userFiles/pic/nezavisim/big/fortuna600_1.gif</t>
  </si>
  <si>
    <t xml:space="preserve"> Ортопедический матрас на блоке независимых пружин
"ФОРТУНА" </t>
  </si>
  <si>
    <t>80*200 Профилактика заболеваний опорно-двигательного аппарата. Мягкий. Толщина - 22см. 
Вес до 100 кг.
Основа - блок усиленных бочкобразных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"Фортуна":
  - с каждой стороны  используется пенополиуретан, который придает мягкость ортопедическому матрасу, а также слой струттофайбера с хлопком, который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</si>
  <si>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http://www.komfort-city.ru/userFiles/pic/nezavisim/big/lux.gif</t>
  </si>
  <si>
    <t xml:space="preserve"> Ортопедический матрас на блоке независимых  пружин TFK
"ЛЮКС" </t>
  </si>
  <si>
    <t>80*200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"Люкс":
  - с каждой стороны используется струттофайбер  , что придает мягкость матрасу и сохраняет тепло Вашего тела.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</si>
  <si>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"Люкс":
  - с каждой стороны используется струттофайбер  , что придает мягкость матрасу и сохраняет тепло Вашего тела.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</si>
  <si>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"Люкс":
  - с каждой стороны используется струттофайбер  , что придает мягкость матрасу и сохраняет тепло Вашего тела.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</si>
  <si>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"Люкс":
  - с каждой стороны используется струттофайбер  , что придает мягкость матрасу и сохраняет тепло Вашего тела.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</si>
  <si>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"Люкс":
  - с каждой стороны используется струттофайбер  , что придает мягкость матрасу и сохраняет тепло Вашего тела.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</si>
  <si>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Мягкий. Толщина - 18см. Вес до 90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"Люкс":
  - с каждой стороны используется струттофайбер  , что придает мягкость матрасу и сохраняет тепло Вашего тела.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</si>
  <si>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http://www.komfort-city.ru/userFiles/pic/nezavisim/big/effect.gif</t>
  </si>
  <si>
    <t xml:space="preserve">Ортопедический матрас на блоке независимых пружин TFK
  "ЭФФЕКТ" </t>
  </si>
  <si>
    <t>80*200 Профилактика заболеваний опорно-двигательного аппарата. Средней жесткости. Толщина - 19 см. Вес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"Эффект":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по одному слою струттофайбера , который придает мягкость,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</si>
  <si>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Средней жесткости. Толщина - 19 см. Вес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"Эффект":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по одному слою струттофайбера , который придает мягкость,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</si>
  <si>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Средней жесткости. Толщина - 19 см. Вес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"Эффект":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по одному слою струттофайбера , который придает мягкость,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</si>
  <si>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Средней жесткости. Толщина - 19 см. Вес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"Эффект":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по одному слою струттофайбера , который придает мягкость,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</si>
  <si>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Средней жесткости. Толщина - 19 см. Вес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"Эффект":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по одному слою струттофайбера , который придает мягкость,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</si>
  <si>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Средней жесткости. Толщина - 19 см. Вес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"Эффект":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по одному слою струттофайбера , который придает мягкость,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</si>
  <si>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http://www.komfort-city.ru/userFiles/pic/nezavisim/big/recordzl.gif</t>
  </si>
  <si>
    <t xml:space="preserve">Ортопедический матрас на блоке независимых пружин TFK
"РЕКОРД" (зима-лето)  </t>
  </si>
  <si>
    <t>80*200  Профилактика заболеваний опорно-двигательного аппарата. Средней жесткости. Толщина - 20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"Рекорд (зима-лето)":
  - с каждой стороны использована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Зимняя сторона - слой струттофайбера и слой полушерстяного ватина, позволяет сохранить тепло, не накапливая влагу.
   - Летняя сторона со слоем струттофайбера на основе хлопка, который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</si>
  <si>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Средней жесткости. Толщина - 20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"Рекорд (зима-лето)":
  - с каждой стороны использована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Зимняя сторона - слой струттофайбера и слой полушерстяного ватина, позволяет сохранить тепло, не накапливая влагу.
   - Летняя сторона со слоем струттофайбера на основе хлопка, который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</si>
  <si>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Средней жесткости. Толщина - 20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"Рекорд (зима-лето)":
  - с каждой стороны использована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Зимняя сторона - слой струттофайбера и слой полушерстяного ватина, позволяет сохранить тепло, не накапливая влагу.
   - Летняя сторона со слоем струттофайбера на основе хлопка, который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</si>
  <si>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Средней жесткости. Толщина - 20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"Рекорд (зима-лето)":
  - с каждой стороны использована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Зимняя сторона - слой струттофайбера и слой полушерстяного ватина, позволяет сохранить тепло, не накапливая влагу.
   - Летняя сторона со слоем струттофайбера на основе хлопка, который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</si>
  <si>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Средней жесткости. Толщина - 20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"Рекорд (зима-лето)":
  - с каждой стороны использована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Зимняя сторона - слой струттофайбера и слой полушерстяного ватина, позволяет сохранить тепло, не накапливая влагу.
   - Летняя сторона со слоем струттофайбера на основе хлопка, который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</si>
  <si>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Средней жесткости. Толщина - 20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"Рекорд (зима-лето)":
  - с каждой стороны использована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Зимняя сторона - слой струттофайбера и слой полушерстяного ватина, позволяет сохранить тепло, не накапливая влагу.
   - Летняя сторона со слоем струттофайбера на основе хлопка, который  идеально отводит избыточное тепло и влагу, даря ощущение свежести.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</si>
  <si>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Ортопедический матрас на блоке независимых пружин TFK
  "Кумир" </t>
  </si>
  <si>
    <t>80*200  Профилактика заболеваний опорно-двигательного аппарата. Средней жесткости. Толщина - 20 см. Вес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"Кумир":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одной стороны - слой струттофайбера, который придает мягкость, идеально отводит избыточное тепло и влагу, даря ощущение свежести.
  -   С другой стороны - слой натурального латекса (2см).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</si>
  <si>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Средней жесткости. Толщина - 20 см. Вес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"Кумир":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одной стороны - слой струттофайбера, который придает мягкость, идеально отводит избыточное тепло и влагу, даря ощущение свежести.
  -   С другой стороны - слой натурального латекса (2см).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</si>
  <si>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1200*200  Профилактика заболеваний опорно-двигательного аппарата. Средней жесткости. Толщина - 20 см. Вес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"Кумир":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одной стороны - слой струттофайбера, который придает мягкость, идеально отводит избыточное тепло и влагу, даря ощущение свежести.
  -   С другой стороны - слой натурального латекса (2см).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</si>
  <si>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Средней жесткости. Толщина - 20 см. Вес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"Кумир":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одной стороны - слой струттофайбера, который придает мягкость, идеально отводит избыточное тепло и влагу, даря ощущение свежести.
  -   С другой стороны - слой натурального латекса (2см).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</si>
  <si>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Средней жесткости. Толщина - 20 см. Вес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"Кумир":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одной стороны - слой струттофайбера, который придает мягкость, идеально отводит избыточное тепло и влагу, даря ощущение свежести.
  -   С другой стороны - слой натурального латекса (2см).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</si>
  <si>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Средней жесткости. Толщина - 20 см. Вес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"Кумир":
  - с каждой стороны используется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 одной стороны - слой струттофайбера, который придает мягкость, идеально отводит избыточное тепло и влагу, даря ощущение свежести.
  -   С другой стороны - слой натурального латекса (2см).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</si>
  <si>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нет рисунка</t>
  </si>
  <si>
    <t xml:space="preserve"> Ортопедический матрас на блоке независимых пружин TFK
"ПРИМА" различной жесткости </t>
  </si>
  <si>
    <t>80*200 Толщина - 19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"ПРИМА":
  - для жесткой стороны используется кокосовая койра 3 см,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Мягкая сторона - кокосовая койра 1 см, струттофайбер  2 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</si>
  <si>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Толщина - 19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"ПРИМА":
  - для жесткой стороны используется кокосовая койра 3 см,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Мягкая сторона - кокосовая койра 1 см, струттофайбер  2 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</si>
  <si>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Толщина - 19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"ПРИМА":
  - для жесткой стороны используется кокосовая койра 3 см,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Мягкая сторона - кокосовая койра 1 см, струттофайбер  2 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</si>
  <si>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Толщина - 19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"ПРИМА":
  - для жесткой стороны используется кокосовая койра 3 см,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Мягкая сторона - кокосовая койра 1 см, струттофайбер  2 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</si>
  <si>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Толщина - 19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"ПРИМА":
  - для жесткой стороны используется кокосовая койра 3 см,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Мягкая сторона - кокосовая койра 1 см, струттофайбер  2 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</si>
  <si>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Толщина - 19 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"ПРИМА":
  - для жесткой стороны используется кокосовая койра 3 см,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Мягкая сторона - кокосовая койра 1 см, струттофайбер  2 см.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</si>
  <si>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http://www.komfort-city.ru/userFiles/pic/nezavisim/big/orto.gif</t>
  </si>
  <si>
    <t xml:space="preserve">Ортопедический матрас на блоке независимых пружин TFK
"ОРТО" </t>
  </si>
  <si>
    <t>80*200 Профилактика заболеваний опорно-двигательного аппарата. Жесткий. Толщина - 20см. 
Вес до 130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"Орто":
  - сверху и снизу кокосовая койра (3см), хлопковое полотно,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</si>
  <si>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Жесткий. Толщина - 20см. 
Вес до 130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"Орто":
  - сверху и снизу кокосовая койра (3см), хлопковое полотно,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</si>
  <si>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Жесткий. Толщина - 20см. 
Вес до 130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"Орто":
  - сверху и снизу кокосовая койра (3см), хлопковое полотно,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</si>
  <si>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Жесткий. Толщина - 20см. 
Вес до 130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"Орто":
  - сверху и снизу кокосовая койра (3см), хлопковое полотно,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</si>
  <si>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Жесткий. Толщина - 20см. 
Вес до 130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"Орто":
  - сверху и снизу кокосовая койра (3см), хлопковое полотно,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</si>
  <si>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Жесткий. Толщина - 20см. 
Вес до 130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ортопедического матраса.
Внутренний наполнитель  ортопедического матраса "Орто":
  - сверху и снизу кокосовая койра (3см), хлопковое полотно,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</si>
  <si>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http://www.komfort-city.ru/userFiles/pic/nezavisim/big/optimazl.gif</t>
  </si>
  <si>
    <t xml:space="preserve">Ортопедический матрас на блоке независимых пружин TFK
"ОПТИМА" (зима-лето)  </t>
  </si>
  <si>
    <t>80*200  Профилактика заболеваний опорно-двигательного аппарата. Средней жесткости. Толщина - 20см. Вес до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"Оптима (зима-лето)":
  - для летней  стороны использованы: кокосовая койра 1см, натуральный латекс.
  - для зимней: кокосовая койра 1 см, натуральный латекс и полушерстяной ватин.
Чехол "Люкс"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</si>
  <si>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90*200  Профилактика заболеваний опорно-двигательного аппарата. Средней жесткости. Толщина - 20см. Вес до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"Оптима (зима-лето)":
  - для летней  стороны использованы: кокосовая койра 1см, натуральный латекс.
  - для зимней: кокосовая койра 1 см, натуральный латекс и полушерстяной ватин.
Чехол "Люкс"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</si>
  <si>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120*200  Профилактика заболеваний опорно-двигательного аппарата. Средней жесткости. Толщина - 20см. Вес до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"Оптима (зима-лето)":
  - для летней  стороны использованы: кокосовая койра 1см, натуральный латекс.
  - для зимней: кокосовая койра 1 см, натуральный латекс и полушерстяной ватин.
Чехол "Люкс"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</si>
  <si>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140*200  Профилактика заболеваний опорно-двигательного аппарата. Средней жесткости. Толщина - 20см. Вес до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"Оптима (зима-лето)":
  - для летней  стороны использованы: кокосовая койра 1см, натуральный латекс.
  - для зимней: кокосовая койра 1 см, натуральный латекс и полушерстяной ватин.
Чехол "Люкс"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</si>
  <si>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160*200  Профилактика заболеваний опорно-двигательного аппарата. Средней жесткости. Толщина - 20см. Вес до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"Оптима (зима-лето)":
  - для летней  стороны использованы: кокосовая койра 1см, натуральный латекс.
  - для зимней: кокосовая койра 1 см, натуральный латекс и полушерстяной ватин.
Чехол "Люкс"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</si>
  <si>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180*200  Профилактика заболеваний опорно-двигательного аппарата. Средней жесткости. Толщина - 20см. Вес до 110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Внутренний наполнитель  ортопедического матраса "Оптима (зима-лето)":
  - для летней  стороны использованы: кокосовая койра 1см, натуральный латекс.
  - для зимней: кокосовая койра 1 см, натуральный латекс и полушерстяной ватин.
Чехол "Люкс"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</si>
  <si>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http://www.komfort-city.ru/userFiles/pic/nezavisim/big/orto+.gif</t>
  </si>
  <si>
    <t xml:space="preserve"> Ортопедический матрас на блоке независимых пружин TFK
"ОРТО ПЛЮС" </t>
  </si>
  <si>
    <t>80*200 Профилактика заболеваний опорно-двигательного аппарата. Различной жесткости. Толщина - 20см.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Как правило, в производстве используются пружины российского производства. 
Внутренний наполнитель  ортопедического матраса "Орто Плюс":
  - для жесткой стороны используется кокосовая койра 3 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1 см, натуральный латекс 2 см, который является превосходной основой матраса благодаря своей высокой эластичности.
   - слой спанбонда.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</si>
  <si>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90*200 Профилактика заболеваний опорно-двигательного аппарата. Различной жесткости. Толщина - 20см.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Как правило, в производстве используются пружины российского производства. 
Внутренний наполнитель  ортопедического матраса "Орто Плюс":
  - для жесткой стороны используется кокосовая койра 3 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1 см, натуральный латекс 2 см, который является превосходной основой матраса благодаря своей высокой эластичности.
   - слой спанбонда.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</si>
  <si>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120*200 Профилактика заболеваний опорно-двигательного аппарата. Различной жесткости. Толщина - 20см.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Как правило, в производстве используются пружины российского производства. 
Внутренний наполнитель  ортопедического матраса "Орто Плюс":
  - для жесткой стороны используется кокосовая койра 3 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1 см, натуральный латекс 2 см, который является превосходной основой матраса благодаря своей высокой эластичности.
   - слой спанбонда.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</si>
  <si>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140*200 Профилактика заболеваний опорно-двигательного аппарата. Различной жесткости. Толщина - 20см.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Как правило, в производстве используются пружины российского производства. 
Внутренний наполнитель  ортопедического матраса "Орто Плюс":
  - для жесткой стороны используется кокосовая койра 3 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1 см, натуральный латекс 2 см, который является превосходной основой матраса благодаря своей высокой эластичности.
   - слой спанбонда.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</si>
  <si>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160*200 Профилактика заболеваний опорно-двигательного аппарата. Различной жесткости. Толщина - 20см.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Как правило, в производстве используются пружины российского производства. 
Внутренний наполнитель  ортопедического матраса "Орто Плюс":
  - для жесткой стороны используется кокосовая койра 3 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1 см, натуральный латекс 2 см, который является превосходной основой матраса благодаря своей высокой эластичности.
   - слой спанбонда.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</si>
  <si>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180*200 Профилактика заболеваний опорно-двигательного аппарата. Различной жесткости. Толщина - 20см. Вес до 120 кг.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свежесть матраса.
     Как правило, в производстве используются пружины российского производства. 
Внутренний наполнитель  ортопедического матраса "Орто Плюс":
  - для жесткой стороны используется кокосовая койра 3 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1 см, натуральный латекс 2 см, который является превосходной основой матраса благодаря своей высокой эластичности.
   - слой спанбонда.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</si>
  <si>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http://www.komfort-city.ru/userFiles/pic/bespr/pic/duna600.gif</t>
  </si>
  <si>
    <t xml:space="preserve"> Беспружинный  матрас
"ДЮНА" </t>
  </si>
  <si>
    <t>80*200 Толщина - 14 см. Жесткий.
Внутренний наполнитель   матраса "Дюна":
  - моноблок пенополиуретана (14 см.
  - спанбонд.
Дачный вариант.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</si>
  <si>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Беспружинный ортопедический матрас
"НЕГА"Беспружинный ортопедический матрас</t>
  </si>
  <si>
    <t>80*200 Средней жесткости. Толщина - 16см.
Внутренний наполнитель  ортопедического матраса "Дюна":
  - моноблок пенополиуретана (14см), что придает мягкость матрасу.
  -  струттофайбер с хлопком, который придает мягкость, идеально отводит избыточное тепло и влагу, даря ощущение свежести. Дачный вариант. Матрас можно скручивать и складывать.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</si>
  <si>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Беспружинный ортопедический матрас
"НЕГА"</t>
  </si>
  <si>
    <t>90*200 Средней жесткости. Толщина - 16см.
Внутренний наполнитель  ортопедического матраса "Дюна":  - моноблок пенополиуретана (14см), что придает мягкость матрасу.
  -  струттофайбер с хлопком, который придает мягкость, идеально отводит избыточное тепло и влагу, даря ощущение свежести. Дачный вариант. Матрас можно скручивать и складывать.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</si>
  <si>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Ортопедический матрас на блоке независимых пружин TFK
"Фаворит"</t>
  </si>
  <si>
    <t>120*200 Средней жесткости. Толщина - 16см.
Внутренний наполнитель  ортопедического матраса "Дюна":
  - моноблок пенополиуретана (14см), что придает мягкость матрасу.
  -  струттофайбер с хлопком, который придает мягкость, идеально отводит избыточное тепло и влагу, даря ощущение свежести. Дачный вариант. Матрас можно скручивать и складывать.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</si>
  <si>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140*200 Средней жесткости. Толщина - 16см.
Внутренний наполнитель  ортопедического матраса "Дюна":
  - моноблок пенополиуретана (14см), что придает мягкость матрасу.
  -  струттофайбер с хлопком, который придает мягкость, идеально отводит избыточное тепло и влагу, даря ощущение свежести. Дачный вариант. Матрас можно скручивать и складывать.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</si>
  <si>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160*200 Средней жесткости. Толщина - 16см.
Внутренний наполнитель  ортопедического матраса "Дюна":
  - моноблок пенополиуретана (14см), что придает мягкость матрасу.
  -  струттофайбер с хлопком, который придает мягкость, идеально отводит избыточное тепло и влагу, даря ощущение свежести. Дачный вариант. Матрас можно скручивать и складывать.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</si>
  <si>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http://www.komfort-city.ru/userFiles/pic/bespr/pic/nega600.gif</t>
  </si>
  <si>
    <t>180*200Средней жесткости. Толщина - 16см.
Внутренний наполнитель  ортопедического матраса "Дюна":
  - моноблок пенополиуретана (14см), что придает мягкость матрасу.
  -  струттофайбер с хлопком, который придает мягкость, идеально отводит избыточное тепло и влагу, даря ощущение свежести. Дачный вариант. Матрас можно скручивать и складывать.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Средней жесткости. Толщина - 16см.
Внутренний наполнитель  ортопедического матраса "Дюна":
  - моноблок пенополиуретана (14см), что придает мягкость матрасу.
  -  струттофайбер с хлопком, который придает мягкость, идеально отводит избыточное тепло и влагу, даря ощущение свежести. Дачный вариант. Матрас можно скручивать и складывать.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</si>
  <si>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http://www.komfort-city.ru/userFiles/pic/bespr/pic/spartak600.gif</t>
  </si>
  <si>
    <t xml:space="preserve"> Беспружинный ортопедический матрас
"УЮТ" </t>
  </si>
  <si>
    <t>80*200 Жесткий. Толщина - 16см.
Внутренний наполнитель  ортопедического матраса "Уют":
  - моноблок пенополиуретана (14см), что придает мягкость матрасу.
 -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спанбонд.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</si>
  <si>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90*200 Жесткий. Толщина - 16см.
Внутренний наполнитель  ортопедического матраса "Уют":
  - моноблок пенополиуретана (14см), что придает мягкость матрасу.
 -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спанбонд.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</si>
  <si>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120*200 Жесткий. Толщина - 16см.
Внутренний наполнитель  ортопедического матраса "Уют":
  - моноблок пенополиуретана (14см), что придает мягкость матрасу.
 -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спанбонд.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</si>
  <si>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140*200 Жесткий. Толщина - 16см.
Внутренний наполнитель  ортопедического матраса "Уют":
  - моноблок пенополиуретана (14см), что придает мягкость матрасу.
 -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спанбонд.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</si>
  <si>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160*200 Жесткий. Толщина - 16см.
Внутренний наполнитель  ортопедического матраса "Уют":
  - моноблок пенополиуретана (14см), что придает мягкость матрасу.
 -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спанбонд.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</si>
  <si>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180*200 Жесткий. Толщина - 16см.
Внутренний наполнитель  ортопедического матраса "Уют":
  - моноблок пенополиуретана (14см), что придает мягкость матрасу.
 - Кокосовая койра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спанбонд.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</si>
  <si>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http://www.komfort-city.ru/userFiles/pic/bespr/pic/olimpPPU600.gif</t>
  </si>
  <si>
    <t xml:space="preserve"> Беспружинный ортопедический матрас
"ОЛИМП ППУ" </t>
  </si>
  <si>
    <t xml:space="preserve">80*200  Различной жесткости. Толщина - 18см.
Внутренний наполнитель  ортопедического матраса "Олимп" состоит из следующих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пенополиуретан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пенополиуретан.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t>
  </si>
  <si>
    <t xml:space="preserve">90*200  Различной жесткости. Толщина - 18см.
Внутренний наполнитель  ортопедического матраса "Олимп" состоит из следующих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пенополиуретан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пенополиуретан.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t>
  </si>
  <si>
    <t xml:space="preserve">120*200  Различной жесткости. Толщина - 18см.
Внутренний наполнитель  ортопедического матраса "Олимп" состоит из следующих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пенополиуретан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пенополиуретан.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t>
  </si>
  <si>
    <t xml:space="preserve">140*200  Различной жесткости. Толщина - 18см.
Внутренний наполнитель  ортопедического матраса "Олимп" состоит из следующих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пенополиуретан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пенополиуретан.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t>
  </si>
  <si>
    <t xml:space="preserve">160*200  Различной жесткости. Толщина - 18см.
Внутренний наполнитель  ортопедического матраса "Олимп" состоит из следующих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пенополиуретан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пенополиуретан.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t>
  </si>
  <si>
    <t xml:space="preserve">180*200  Различной жесткости. Толщина - 18см.
Внутренний наполнитель  ортопедического матраса "Олимп" состоит из следующих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пенополиуретан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пенополиуретан.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t>
  </si>
  <si>
    <t xml:space="preserve"> Беспружинный ортопедический матрас
"СПАРТАК" </t>
  </si>
  <si>
    <t>80*200  Повышенной жесткости. Толщина - 14см.
Внутренний наполнитель  ортопедического матраса "Спартак":
  - моноблок кокосовая койра (9см),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(4см) - придает мягкость, идеально отводит избыточное тепло и влагу, даря ощущение свежести.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</si>
  <si>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90*200  Повышенной жесткости. Толщина - 14см.
Внутренний наполнитель  ортопедического матраса "Спартак":
  - моноблок кокосовая койра (9см),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(4см) - придает мягкость, идеально отводит избыточное тепло и влагу, даря ощущение свежести.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</si>
  <si>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120*200  Повышенной жесткости. Толщина - 14см.
Внутренний наполнитель  ортопедического матраса "Спартак":
  - моноблок кокосовая койра (9см),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(4см) - придает мягкость, идеально отводит избыточное тепло и влагу, даря ощущение свежести.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</si>
  <si>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140*200  Повышенной жесткости. Толщина - 14см.
Внутренний наполнитель  ортопедического матраса "Спартак":
  - моноблок кокосовая койра (9см),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(4см) - придает мягкость, идеально отводит избыточное тепло и влагу, даря ощущение свежести.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</si>
  <si>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160*200  Повышенной жесткости. Толщина - 14см.
Внутренний наполнитель  ортопедического матраса "Спартак":
  - моноблок кокосовая койра (9см),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(4см) - придает мягкость, идеально отводит избыточное тепло и влагу, даря ощущение свежести.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</si>
  <si>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180*200  Повышенной жесткости. Толщина - 14см.
Внутренний наполнитель  ортопедического матраса "Спартак":
  - моноблок кокосовая койра (9см),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струттофайбер с хлопком (4см) - придает мягкость, идеально отводит избыточное тепло и влагу, даря ощущение свежести.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</si>
  <si>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http://www.komfort-city.ru/userFiles/pic/bespr/pic/selena600.gif</t>
  </si>
  <si>
    <t xml:space="preserve"> Беспружинный анатомический матрас
"СЕЛЕНА" </t>
  </si>
  <si>
    <t>80*200  Средней жесткости. Толщина - 15см.
Внутренний наполнитель  анатомического матраса "Селена":
  - моноблок из натурального латекса (14см), который является превосходной основой матраса благодаря своей высокой эластичности.
 Модель идеальна для тех, кто любит мягкое ложе. Анатомический матрас, с эффектом водного матраса.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</si>
  <si>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90*200  Средней жесткости. Толщина - 15см.
Внутренний наполнитель  анатомического матраса "Селена":
  - моноблок из натурального латекса (14см), который является превосходной основой матраса благодаря своей высокой эластичности.
 Модель идеальна для тех, кто любит мягкое ложе. Анатомический матрас, с эффектом водного матраса.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</si>
  <si>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120*200  Средней жесткости. Толщина - 15см.
Внутренний наполнитель  анатомического матраса "Селена":
  - моноблок из натурального латекса (14см), который является превосходной основой матраса благодаря своей высокой эластичности.
 Модель идеальна для тех, кто любит мягкое ложе. Анатомический матрас, с эффектом водного матраса.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</si>
  <si>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140*200  Средней жесткости. Толщина - 15см.
Внутренний наполнитель  анатомического матраса "Селена":
  - моноблок из натурального латекса (14см), который является превосходной основой матраса благодаря своей высокой эластичности.
 Модель идеальна для тех, кто любит мягкое ложе. Анатомический матрас, с эффектом водного матраса.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</si>
  <si>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160*200  Средней жесткости. Толщина - 15см.
Внутренний наполнитель  анатомического матраса "Селена":
  - моноблок из натурального латекса (14см), который является превосходной основой матраса благодаря своей высокой эластичности.
 Модель идеальна для тех, кто любит мягкое ложе. Анатомический матрас, с эффектом водного матраса.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</si>
  <si>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180*200  Средней жесткости. Толщина - 15см.
Внутренний наполнитель  анатомического матраса "Селена":
  - моноблок из натурального латекса (14см), который является превосходной основой матраса благодаря своей высокой эластичности.
 Модель идеальна для тех, кто любит мягкое ложе. Анатомический матрас, с эффектом водного матраса.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</si>
  <si>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http://www.komfort-city.ru/userFiles/pic/bespr/pic/olimp600.gif</t>
  </si>
  <si>
    <t xml:space="preserve"> Беспружинный ортопедический матрас
"ОЛИМП" </t>
  </si>
  <si>
    <t>80*200  Различной жесткости. Толщина - 18см.
Внутренний наполнитель  ортопедического матраса "Олимп" состоит только из натуральных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латексом.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</si>
  <si>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90*200  Различной жесткости. Толщина - 18см.
Внутренний наполнитель  ортопедического матраса "Олимп" состоит только из натуральных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латексом.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</si>
  <si>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120*200  Различной жесткости. Толщина - 18см.
Внутренний наполнитель  ортопедического матраса "Олимп" состоит только из натуральных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латексом.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</si>
  <si>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140*200  Различной жесткости. Толщина - 18см.
Внутренний наполнитель  ортопедического матраса "Олимп" состоит только из натуральных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латексом.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</si>
  <si>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160*200  Различной жесткости. Толщина - 18см.
Внутренний наполнитель  ортопедического матраса "Олимп" состоит только из натуральных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латексом.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</si>
  <si>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180*200  Различной жесткости. Толщина - 18см.
Внутренний наполнитель  ортопедического матраса "Олимп" состоит только из натуральных материалов:
  - слои кокосовой койры (по 3см),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3см), который является превосходной основой матраса благодаря своей высокой эластичности. Модель имеет разную жесткость сторон, сторона с кокосом более жесткая, чем сторона с латексом. Обеспечивает быстрое восстановление сил людям, испытывающим значительные психологические и физические нагрузки.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</si>
  <si>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http://www.komfort-city.ru/userFiles/pic/bespr/pic/triumf600.gif</t>
  </si>
  <si>
    <t xml:space="preserve"> Беспружинный ортопедический матрас
"ТРИУМФ" </t>
  </si>
  <si>
    <t>80*200  Умеренной жесткоски. Толщина - 22см.
Внутренний наполнитель  ортопедического матраса "Триумф" состоят только из натуральных материалов:
  - слои кокосовой койры по 3см. и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2см), который является превосходной основой матраса благодаря своей высокой эластичности. Модель предназначена для людей, испытывающим значительные психологические нагрузки, ведущим малоподвижный образ жизни.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</si>
  <si>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90*200  Умеренной жесткоски. Толщина - 22см.
Внутренний наполнитель  ортопедического матраса "Триумф" состоят только из натуральных материалов:
  - слои кокосовой койры по 3см. и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2см), который является превосходной основой матраса благодаря своей высокой эластичности. Модель предназначена для людей, испытывающим значительные психологические нагрузки, ведущим малоподвижный образ жизни.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</si>
  <si>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120*200  Умеренной жесткоски. Толщина - 22см.
Внутренний наполнитель  ортопедического матраса "Триумф" состоят только из натуральных материалов:
  - слои кокосовой койры по 3см. и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2см), который является превосходной основой матраса благодаря своей высокой эластичности. Модель предназначена для людей, испытывающим значительные психологические нагрузки, ведущим малоподвижный образ жизни.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</si>
  <si>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140*200  Умеренной жесткоски. Толщина - 22см.
Внутренний наполнитель  ортопедического матраса "Триумф" состоят только из натуральных материалов:
  - слои кокосовой койры по 3см. и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2см), который является превосходной основой матраса благодаря своей высокой эластичности. Модель предназначена для людей, испытывающим значительные психологические нагрузки, ведущим малоподвижный образ жизни.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</si>
  <si>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160*200  Умеренной жесткоски. Толщина - 22см.
Внутренний наполнитель  ортопедического матраса "Триумф" состоят только из натуральных материалов:
  - слои кокосовой койры по 3см. и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2см), который является превосходной основой матраса благодаря своей высокой эластичности. Модель предназначена для людей, испытывающим значительные психологические нагрузки, ведущим малоподвижный образ жизни.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</si>
  <si>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180*200  Умеренной жесткоски. Толщина - 22см.
Внутренний наполнитель  ортопедического матраса "Триумф" состоят только из натуральных материалов:
  - слои кокосовой койры по 3см. и 1см.,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слои натурального латекса (по 2см), который является превосходной основой матраса благодаря своей высокой эластичности. Модель предназначена для людей, испытывающим значительные психологические нагрузки, ведущим малоподвижный образ жизни.
Чехол является съемным и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t>
  </si>
  <si>
    <t>опт</t>
  </si>
  <si>
    <t>розн</t>
  </si>
  <si>
    <t>приб</t>
  </si>
  <si>
    <t>140*200  Профилактика заболеваний опорно-двигательного аппарата. Различной жесткости. Толщина - 24см. Вес до 120 кг. Основа - блок усиленных бочкообрахных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Внутренний наполнитель  ортопедического матраса "Элит":
  - для жесткой стороны используется  кокосовая койра (3см), хлопковый ватин, что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для мягкой стороны - кокосовая койра 3 см, натуральный латекс (3см), который является превосходной основой матраса благодаря своей высокой эластичности и  конский волос – натуральный материал, используется в качестве упругого слоя. Создаст дополнительный комфорт и продлит жизнь Вашему матрасу.
Чехол  изготовлен из стеганного хлопкового жаккарда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</si>
  <si>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 140*200 Профилактика заболеваний опорно-двигательного аппарата. Средней жесткости. Толщина - 22см.
Вес до 120 кг.
Этой модели мы присвоили такое название, так как она вополощает в себе лучшие качества ортопедического матраса и оптимальной цены.
Основа - блок усиленных бочкообразных независимых пружин TFK (256 пружин на 1кв метр) - основа большинства современных ортопедических матрасов.
     Пружины обладают отличными анатомическими и ортопедическими свойствами, равномерно распределяя вес тела, полностью расслабляя мышцы во время сна. 
     Вентилируемая конструкция пружин обеспечивает свободную циркуляцию воздуха, сохраняя чистоту и свежесть матраса.
     Как правило, в производстве используются пружины российского производства. 
Внутренний наполнитель  ортопедического матраса "Супер Оптима":
   - с каждой стороны используется натуральный вспененный каучуковый латекс 3 см , перфорированный для обеспечения температурного регулирования и циркуляции воздуха.
   - снизу сантиметровый слой натурального кокосового волокна (койры), которая придает упругость матрасу и обеспечивает надежную поддержку позвоночнику. Также кокосовая койра обладает отличными влагозащитными, антибактериальными и бактерицидными свойствами.
   - слой латекса надежно защищен слоем конского волоса, что придает дополнительную упругость, а главное – увеличивает срок службы матраса.
Чехол  изготовлен из стеганного хлопкового жаккарда, трикотажа – хорошо держит форму и устойчив к износу, обладает гипоаллергенными свойствами. На таком чехле можно  с успехом использовать как простыни на резинки, так и традиционные прямые льняные, хлопковые и даже шелковые простыни. Рекомендуется только сухая чистка.</t>
  </si>
  <si>
    <t xml:space="preserve">Натуральный ротанг. Обеденный стул, 45 x 48 x 51, Tb 45 см, Th 93 см, ротанг, полиэстер. 
В стандартный комплект поставки включены коричневые подушки, белые чехлы приобретаются отдельно. </t>
  </si>
  <si>
    <t>http://www.kwa.ru/images/catalog/5781-61_prew.jpg</t>
  </si>
  <si>
    <t>http://www.kwa.ru/images/catalog/Erica.jpg</t>
  </si>
  <si>
    <t>http://www.kwa.ru/images/catalog/5786_prew.jpg</t>
  </si>
  <si>
    <t>Натуральный ротанг. Стол, Ø 130 см Высота 73 см, ротанг,, стеклянная столешница/ Стол диаметром 130 см вмещает до шести человек и имеет стеклянную столешницу.</t>
  </si>
  <si>
    <t>http://www.kwa.ru/images/catalog/5792-61_prew.jpg</t>
  </si>
  <si>
    <t>http://www.kwa.ru/images/catalog/5796_prew.jpg</t>
  </si>
  <si>
    <t>http://www.kwa.ru/images/catalog/5791-61_prew.jpg</t>
  </si>
  <si>
    <t xml:space="preserve"> http://www.kwa.ru/upload/resize_cache/iblock/d98/540_392_1742c89bd31d31e706694c01794f9666d/Sanna.jpg</t>
  </si>
  <si>
    <t>http://www.kwa.ru/images/catalog/5803-6_prew.jpg</t>
  </si>
  <si>
    <t>http://www.kwa.ru/images/catalog/5812-6_prew.jpg</t>
  </si>
  <si>
    <t>http://www.kwa.ru/images/catalog/5771-61_prew.jpg</t>
  </si>
  <si>
    <t>http://www.kwa.ru/images/catalog/5773-61_prew.jpg</t>
  </si>
  <si>
    <t>http://www.kwa.ru/images/catalog/5784-61_prew.jpg</t>
  </si>
  <si>
    <t>http://www.kwa.ru/images/catalog/5776_prew.jpg</t>
  </si>
  <si>
    <t>http://www.kwa.ru/images/catalog/5777_prew.jpg</t>
  </si>
  <si>
    <t>http://www.kwa.ru/images/catalog/Victoria.jpg</t>
  </si>
  <si>
    <t>http://www.kwa.ru/images/catalog/5882-6_prew.jpg</t>
  </si>
  <si>
    <t>http://www.kwa.ru/images/catalog/2058_prew.jpg</t>
  </si>
  <si>
    <t>http://www.kwa.ru/images/catalog/2059_prew.jpg</t>
  </si>
  <si>
    <t>LORNA кресло</t>
  </si>
  <si>
    <t>http://www.kwa.ru/images/catalog/5721-8_prew.jpg</t>
  </si>
  <si>
    <t>LORNA кресло с подлокотниками</t>
  </si>
  <si>
    <t>http://www.kwa.ru/images/catalog/5721-5-7_prew.jpg</t>
  </si>
  <si>
    <t>http://www.kwa.ru/images/catalog/Lorna_Jakarta.jpg</t>
  </si>
  <si>
    <t>http://www.kwa.ru/images/catalog/10631-5-5_prew.jpg</t>
  </si>
  <si>
    <t>http://www.kwa.ru/images/catalog/10636_prew.jpg</t>
  </si>
  <si>
    <t>http://www.kwa.ru/images/catalog/maggio.jpg</t>
  </si>
  <si>
    <t>http://www.kwa.ru/images/catalog/10687-8_prew.jpg</t>
  </si>
  <si>
    <t>http://www.kwa.ru/images/catalog/10685-8-70_prew.jpg</t>
  </si>
  <si>
    <t>http://www.kwa.ru/images/catalog/10684-8-70_prew.jpg</t>
  </si>
  <si>
    <t>http://www.kwa.ru/images/catalog/tara.jpg</t>
  </si>
  <si>
    <t>http://www.kwa.ru/images/catalog/5766-61_prew.jpg</t>
  </si>
  <si>
    <t>http://www.kwa.ru/images/catalog/5761-61-61_prew.jpg</t>
  </si>
  <si>
    <t>http://www.kwa.ru/images/catalog/5762-61-61_prew.jpg</t>
  </si>
  <si>
    <t>http://www.kwa.ru/images/catalog/Polly.jpg</t>
  </si>
  <si>
    <t>http://www.kwa.ru/images/catalog/1998_prew.jpg</t>
  </si>
  <si>
    <t>http://www.kwa.ru/images/catalog/1999_prew.jpg</t>
  </si>
  <si>
    <t>http://www.kwa.ru/images/catalog/1993_prew.jpg</t>
  </si>
  <si>
    <t>http://www.kwa.ru/images/catalog/Madras.jpg</t>
  </si>
  <si>
    <t>http://www.kwa.ru/images/catalog/1768_prew.jpg</t>
  </si>
  <si>
    <t>http://www.kwa.ru/images/catalog/2021_prew.jpg</t>
  </si>
  <si>
    <t>http://www.kwa.ru/images/catalog/1765HA-21_prew.jpg</t>
  </si>
  <si>
    <t>http://www.kwa.ru/images/catalog/1765VA-21_prew.jpg</t>
  </si>
  <si>
    <t>http://www.kwa.ru/images/catalog/1765-21_prew.jpg</t>
  </si>
  <si>
    <t>http://www.kwa.ru/images/catalog/1764-21_prew.jpg</t>
  </si>
  <si>
    <t>Brafab</t>
  </si>
  <si>
    <t>http://www.kwa.ru/images/catalog/2116-5_prew.jpg</t>
  </si>
  <si>
    <t>http://www.kwa.ru/images/catalog/2111-5-1N_prew.jpg</t>
  </si>
  <si>
    <t>http://www.kwa.ru/images/catalog/2113-5-1N_prew.jpg</t>
  </si>
  <si>
    <t>http://www.kwa.ru/upload/resize_cache/iblock/6c9/540_361_1742c89bd31d31e706694c01794f9666d/6c9555011e09ba7157701c7b7514e6ed.jpg</t>
  </si>
  <si>
    <t>Brafab, Швеция</t>
  </si>
  <si>
    <t>http://www.kwa.ru/images/catalog/10748_prew.jpg</t>
  </si>
  <si>
    <t>http://www.kwa.ru/images/catalog/10747_prew.jpg</t>
  </si>
  <si>
    <t>http://www.kwa.ru/images/catalog/10751_prew.jpg</t>
  </si>
  <si>
    <t>http://www.kwa.ru/images/catalog/10743_prew.jpg</t>
  </si>
  <si>
    <t>http://www.kwa.ru/images/catalog/10742_prew.jpg</t>
  </si>
  <si>
    <t>http://www.kwa.ru/images/catalog/10741_prew.jpg</t>
  </si>
  <si>
    <t>http://www.kwa.ru/images/catalog/10744_prew.jpg</t>
  </si>
  <si>
    <t>http://www.kwa.ru/images/catalog/10745_prew.jpg</t>
  </si>
  <si>
    <t>http://www.kwa.ru/images/catalog/10750_prew.jpg</t>
  </si>
  <si>
    <t>http://www.kwa.ru/upload/resize_cache/iblock/1db/540_382_1742c89bd31d31e706694c01794f9666d/Everton_10742.jpg</t>
  </si>
  <si>
    <t>http://www.kwa.ru/upload/resize_cache/iblock/bb8/540_394_1742c89bd31d31e706694c01794f9666d/Everton-70.jpg</t>
  </si>
  <si>
    <t>http://www.kwa.ru/images/catalog/10883-50-25_prew.jpg</t>
  </si>
  <si>
    <t>http://www.kwa.ru/images/catalog/10881-50-25_prew.jpg</t>
  </si>
  <si>
    <t>http://www.kwa.ru/images/catalog/10889-50-25_prew.jpg</t>
  </si>
  <si>
    <t>http://www.kwa.ru/images/catalog/10886-50_prew.jpg</t>
  </si>
  <si>
    <t>http://www.kwa.ru/upload/resize_cache/iblock/b5f/540_455_1742c89bd31d31e706694c01794f9666d/Arizona_gungstol.jpg</t>
  </si>
  <si>
    <t>http://www.kwa.ru/images/catalog/Arizona_lounge.jpg</t>
  </si>
  <si>
    <t>http://www.kwa.ru/upload/resize_cache/iblock/84d/540_455_1742c89bd31d31e706694c01794f9666d/Arizona_soffgrupp.jpg</t>
  </si>
  <si>
    <t>http://www.kwa.ru/images/catalog/206605_prew.jpg</t>
  </si>
  <si>
    <t xml:space="preserve">Искусственный ротанг. В набор плетеной мебели Santana входит вместительная трехместная скамья, два кресла и стол со стеклянной столешницей. Конструкция из тонкой обработанной лозы, деревянные ножки. Подушки бежевого цвета для дивана и кресел включены в комплект. </t>
  </si>
  <si>
    <t>KWA, Швеция</t>
  </si>
  <si>
    <t>http://www.kwa.ru/images/catalog/206610_prew.jpg</t>
  </si>
</sst>
</file>

<file path=xl/styles.xml><?xml version="1.0" encoding="utf-8"?>
<styleSheet xmlns="http://schemas.openxmlformats.org/spreadsheetml/2006/main">
  <numFmts count="2">
    <numFmt numFmtId="43" formatCode="_-* #,##0.00_р_._-;\-* #,##0.00_р_._-;_-* &quot;-&quot;??_р_._-;_-@_-"/>
    <numFmt numFmtId="164" formatCode="_-* #,##0_р_._-;\-* #,##0_р_._-;_-* &quot;-&quot;??_р_._-;_-@_-"/>
  </numFmts>
  <fonts count="38">
    <font>
      <sz val="12"/>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u/>
      <sz val="12"/>
      <color theme="10"/>
      <name val="Calibri"/>
      <family val="2"/>
      <charset val="204"/>
      <scheme val="minor"/>
    </font>
    <font>
      <u/>
      <sz val="12"/>
      <color theme="11"/>
      <name val="Calibri"/>
      <family val="2"/>
      <charset val="204"/>
      <scheme val="minor"/>
    </font>
    <font>
      <sz val="12"/>
      <color theme="1"/>
      <name val="Calibri"/>
      <family val="2"/>
      <charset val="204"/>
      <scheme val="minor"/>
    </font>
    <font>
      <b/>
      <sz val="10"/>
      <name val="Arial"/>
      <family val="2"/>
      <charset val="1"/>
    </font>
    <font>
      <sz val="12"/>
      <color rgb="FFFF0000"/>
      <name val="Calibri"/>
      <family val="2"/>
      <charset val="204"/>
      <scheme val="minor"/>
    </font>
    <font>
      <b/>
      <sz val="12"/>
      <color rgb="FFFF0000"/>
      <name val="Calibri"/>
      <family val="2"/>
      <charset val="204"/>
      <scheme val="minor"/>
    </font>
    <font>
      <b/>
      <sz val="12"/>
      <color theme="1"/>
      <name val="Calibri"/>
      <family val="2"/>
      <charset val="204"/>
      <scheme val="minor"/>
    </font>
    <font>
      <sz val="10"/>
      <color theme="1"/>
      <name val="Calibri"/>
      <family val="2"/>
      <charset val="204"/>
      <scheme val="minor"/>
    </font>
    <font>
      <b/>
      <sz val="10"/>
      <color theme="1"/>
      <name val="Calibri"/>
      <family val="2"/>
      <charset val="204"/>
      <scheme val="minor"/>
    </font>
    <font>
      <b/>
      <sz val="11"/>
      <color theme="1"/>
      <name val="Calibri"/>
      <family val="2"/>
      <charset val="204"/>
      <scheme val="minor"/>
    </font>
    <font>
      <sz val="9"/>
      <color theme="1"/>
      <name val="Calibri"/>
      <family val="2"/>
      <charset val="204"/>
      <scheme val="minor"/>
    </font>
    <font>
      <b/>
      <sz val="9"/>
      <color theme="1"/>
      <name val="Calibri"/>
      <family val="2"/>
      <charset val="204"/>
      <scheme val="minor"/>
    </font>
    <font>
      <u/>
      <sz val="12"/>
      <color theme="10"/>
      <name val="Calibri"/>
      <family val="2"/>
      <charset val="204"/>
    </font>
    <font>
      <sz val="11"/>
      <color indexed="8"/>
      <name val="Calibri"/>
      <family val="2"/>
      <charset val="204"/>
    </font>
    <font>
      <sz val="10"/>
      <color indexed="8"/>
      <name val="Calibri"/>
      <family val="2"/>
      <charset val="204"/>
    </font>
    <font>
      <sz val="9"/>
      <color indexed="8"/>
      <name val="Calibri"/>
      <family val="2"/>
      <charset val="204"/>
    </font>
    <font>
      <b/>
      <sz val="10"/>
      <color indexed="8"/>
      <name val="Calibri"/>
      <family val="2"/>
      <charset val="204"/>
    </font>
    <font>
      <sz val="9"/>
      <color theme="1"/>
      <name val="Times New Roman"/>
      <family val="1"/>
      <charset val="204"/>
    </font>
    <font>
      <sz val="9"/>
      <color rgb="FF000000"/>
      <name val="Times New Roman"/>
      <family val="1"/>
      <charset val="204"/>
    </font>
    <font>
      <sz val="10"/>
      <color rgb="FF666666"/>
      <name val="Times New Roman"/>
      <family val="1"/>
      <charset val="204"/>
    </font>
    <font>
      <sz val="10"/>
      <color theme="1"/>
      <name val="Times New Roman"/>
      <family val="1"/>
      <charset val="204"/>
    </font>
    <font>
      <b/>
      <sz val="9"/>
      <name val="Calibri"/>
      <family val="2"/>
      <charset val="204"/>
      <scheme val="minor"/>
    </font>
    <font>
      <sz val="9"/>
      <name val="Arial"/>
      <family val="2"/>
      <charset val="1"/>
    </font>
    <font>
      <sz val="9"/>
      <name val="Calibri"/>
      <family val="2"/>
      <charset val="204"/>
      <scheme val="minor"/>
    </font>
    <font>
      <sz val="10"/>
      <name val="Calibri"/>
      <family val="2"/>
      <charset val="204"/>
      <scheme val="minor"/>
    </font>
    <font>
      <u/>
      <sz val="10"/>
      <color theme="10"/>
      <name val="Calibri"/>
      <family val="2"/>
      <charset val="204"/>
    </font>
    <font>
      <b/>
      <sz val="10"/>
      <name val="Calibri"/>
      <family val="2"/>
      <charset val="204"/>
      <scheme val="minor"/>
    </font>
    <font>
      <sz val="9"/>
      <color indexed="8"/>
      <name val="Arial"/>
      <family val="2"/>
      <charset val="204"/>
    </font>
    <font>
      <u/>
      <sz val="9"/>
      <color indexed="12"/>
      <name val="Arial"/>
      <family val="2"/>
      <charset val="204"/>
    </font>
    <font>
      <sz val="9"/>
      <name val="Arial"/>
      <family val="2"/>
      <charset val="204"/>
    </font>
    <font>
      <u/>
      <sz val="9"/>
      <color theme="10"/>
      <name val="Calibri"/>
      <family val="2"/>
      <charset val="204"/>
    </font>
    <font>
      <sz val="8"/>
      <color indexed="8"/>
      <name val="Arial"/>
      <family val="2"/>
      <charset val="204"/>
    </font>
    <font>
      <sz val="9"/>
      <color indexed="53"/>
      <name val="Arial"/>
      <family val="2"/>
      <charset val="204"/>
    </font>
    <font>
      <sz val="10"/>
      <name val="Arial Cyr"/>
      <charset val="204"/>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2"/>
        <bgColor indexed="64"/>
      </patternFill>
    </fill>
    <fill>
      <patternFill patternType="solid">
        <fgColor rgb="FFFFFFCC"/>
        <bgColor indexed="64"/>
      </patternFill>
    </fill>
  </fills>
  <borders count="11">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
      <left style="thin">
        <color auto="1"/>
      </left>
      <right style="thin">
        <color auto="1"/>
      </right>
      <top style="thin">
        <color auto="1"/>
      </top>
      <bottom/>
      <diagonal/>
    </border>
    <border>
      <left/>
      <right style="hair">
        <color auto="1"/>
      </right>
      <top style="hair">
        <color auto="1"/>
      </top>
      <bottom/>
      <diagonal/>
    </border>
    <border>
      <left/>
      <right/>
      <top/>
      <bottom style="thin">
        <color auto="1"/>
      </bottom>
      <diagonal/>
    </border>
    <border>
      <left style="hair">
        <color auto="1"/>
      </left>
      <right style="hair">
        <color auto="1"/>
      </right>
      <top style="hair">
        <color auto="1"/>
      </top>
      <bottom/>
      <diagonal/>
    </border>
    <border>
      <left style="hair">
        <color auto="1"/>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7">
    <xf numFmtId="0" fontId="0" fillId="0" borderId="0"/>
    <xf numFmtId="0" fontId="4" fillId="0" borderId="0" applyNumberFormat="0" applyFill="0" applyBorder="0" applyAlignment="0" applyProtection="0"/>
    <xf numFmtId="0" fontId="5" fillId="0" borderId="0" applyNumberFormat="0" applyFill="0" applyBorder="0" applyAlignment="0" applyProtection="0"/>
    <xf numFmtId="43" fontId="6" fillId="0" borderId="0" applyFont="0" applyFill="0" applyBorder="0" applyAlignment="0" applyProtection="0"/>
    <xf numFmtId="9" fontId="6" fillId="0" borderId="0" applyFont="0" applyFill="0" applyBorder="0" applyAlignment="0" applyProtection="0"/>
    <xf numFmtId="0" fontId="16" fillId="0" borderId="0" applyNumberFormat="0" applyFill="0" applyBorder="0" applyAlignment="0" applyProtection="0">
      <alignment vertical="top"/>
      <protection locked="0"/>
    </xf>
    <xf numFmtId="0" fontId="37" fillId="0" borderId="0"/>
  </cellStyleXfs>
  <cellXfs count="210">
    <xf numFmtId="0" fontId="0" fillId="0" borderId="0" xfId="0"/>
    <xf numFmtId="0" fontId="0" fillId="0" borderId="0" xfId="0" applyAlignment="1">
      <alignment wrapText="1"/>
    </xf>
    <xf numFmtId="0" fontId="0" fillId="0" borderId="1" xfId="0" applyBorder="1" applyAlignment="1">
      <alignment wrapText="1"/>
    </xf>
    <xf numFmtId="43" fontId="0" fillId="0" borderId="0" xfId="3" applyFont="1" applyAlignment="1">
      <alignment wrapText="1"/>
    </xf>
    <xf numFmtId="0" fontId="8" fillId="0" borderId="0" xfId="0" applyFont="1" applyAlignment="1">
      <alignment wrapText="1"/>
    </xf>
    <xf numFmtId="0" fontId="9" fillId="0" borderId="0" xfId="0" applyFont="1" applyAlignment="1">
      <alignment wrapText="1"/>
    </xf>
    <xf numFmtId="0" fontId="10" fillId="0" borderId="0" xfId="0" applyFont="1" applyAlignment="1">
      <alignment wrapText="1"/>
    </xf>
    <xf numFmtId="0" fontId="10" fillId="0" borderId="1" xfId="0" applyFont="1" applyBorder="1" applyAlignment="1">
      <alignment wrapText="1"/>
    </xf>
    <xf numFmtId="43" fontId="10" fillId="0" borderId="1" xfId="3" applyFont="1" applyBorder="1" applyAlignment="1">
      <alignment wrapText="1"/>
    </xf>
    <xf numFmtId="0" fontId="11" fillId="0" borderId="0" xfId="0" applyFont="1" applyAlignment="1">
      <alignment wrapText="1"/>
    </xf>
    <xf numFmtId="0" fontId="12" fillId="0" borderId="1" xfId="0" applyFont="1" applyBorder="1" applyAlignment="1">
      <alignment wrapText="1"/>
    </xf>
    <xf numFmtId="0" fontId="11" fillId="0" borderId="1" xfId="0" applyFont="1" applyBorder="1" applyAlignment="1">
      <alignment wrapText="1"/>
    </xf>
    <xf numFmtId="0" fontId="14" fillId="0" borderId="0" xfId="0" applyFont="1" applyAlignment="1">
      <alignment wrapText="1"/>
    </xf>
    <xf numFmtId="0" fontId="15" fillId="0" borderId="1" xfId="0" applyFont="1" applyBorder="1" applyAlignment="1">
      <alignment wrapText="1"/>
    </xf>
    <xf numFmtId="0" fontId="14" fillId="0" borderId="1" xfId="0" applyFont="1" applyBorder="1" applyAlignment="1">
      <alignment wrapText="1"/>
    </xf>
    <xf numFmtId="0" fontId="14" fillId="2" borderId="2" xfId="0" applyFont="1" applyFill="1" applyBorder="1" applyAlignment="1">
      <alignment vertical="center" wrapText="1"/>
    </xf>
    <xf numFmtId="0" fontId="7" fillId="2" borderId="1" xfId="0" applyFont="1" applyFill="1" applyBorder="1" applyAlignment="1">
      <alignment horizontal="center" vertical="center" wrapText="1"/>
    </xf>
    <xf numFmtId="0" fontId="11" fillId="0" borderId="3" xfId="0" applyFont="1" applyBorder="1" applyAlignment="1">
      <alignment wrapText="1"/>
    </xf>
    <xf numFmtId="43" fontId="3" fillId="0" borderId="0" xfId="3" applyFont="1" applyAlignment="1">
      <alignment wrapText="1"/>
    </xf>
    <xf numFmtId="43" fontId="13" fillId="0" borderId="1" xfId="3" applyFont="1" applyBorder="1" applyAlignment="1">
      <alignment wrapText="1"/>
    </xf>
    <xf numFmtId="43" fontId="2" fillId="0" borderId="0" xfId="3" applyFont="1" applyAlignment="1">
      <alignment wrapText="1"/>
    </xf>
    <xf numFmtId="0" fontId="0" fillId="3" borderId="1" xfId="0" applyFill="1"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6" borderId="1" xfId="0" applyFill="1" applyBorder="1" applyAlignment="1">
      <alignment wrapText="1"/>
    </xf>
    <xf numFmtId="0" fontId="0" fillId="0" borderId="1" xfId="0" applyBorder="1" applyAlignment="1">
      <alignment horizontal="center" wrapText="1"/>
    </xf>
    <xf numFmtId="0" fontId="22" fillId="0" borderId="1" xfId="0" applyFont="1" applyBorder="1" applyAlignment="1">
      <alignment vertical="top" wrapText="1"/>
    </xf>
    <xf numFmtId="0" fontId="23" fillId="0" borderId="1" xfId="0" applyFont="1" applyBorder="1" applyAlignment="1">
      <alignment vertical="top" wrapText="1"/>
    </xf>
    <xf numFmtId="0" fontId="24" fillId="0" borderId="1" xfId="0" applyFont="1" applyBorder="1" applyAlignment="1">
      <alignment vertical="top" wrapText="1"/>
    </xf>
    <xf numFmtId="0" fontId="0" fillId="0" borderId="1" xfId="0" applyFill="1" applyBorder="1" applyAlignment="1">
      <alignment wrapText="1"/>
    </xf>
    <xf numFmtId="0" fontId="18" fillId="0" borderId="1" xfId="0" applyFont="1" applyFill="1" applyBorder="1" applyAlignment="1">
      <alignment wrapText="1"/>
    </xf>
    <xf numFmtId="0" fontId="18" fillId="0" borderId="1" xfId="0" applyFont="1" applyFill="1" applyBorder="1" applyAlignment="1">
      <alignment horizontal="left" vertical="top" wrapText="1"/>
    </xf>
    <xf numFmtId="0" fontId="19" fillId="0" borderId="1" xfId="0" applyFont="1" applyFill="1" applyBorder="1" applyAlignment="1">
      <alignment vertical="top" wrapText="1"/>
    </xf>
    <xf numFmtId="43" fontId="0" fillId="0" borderId="1" xfId="3" applyFont="1" applyFill="1" applyBorder="1" applyAlignment="1">
      <alignment wrapText="1"/>
    </xf>
    <xf numFmtId="9" fontId="0" fillId="0" borderId="1" xfId="4" applyFont="1" applyFill="1" applyBorder="1" applyAlignment="1">
      <alignment wrapText="1"/>
    </xf>
    <xf numFmtId="43" fontId="0" fillId="0" borderId="1" xfId="0" applyNumberFormat="1" applyFill="1" applyBorder="1" applyAlignment="1">
      <alignment wrapText="1"/>
    </xf>
    <xf numFmtId="0" fontId="0" fillId="0" borderId="0" xfId="0" applyFill="1" applyAlignment="1">
      <alignment wrapText="1"/>
    </xf>
    <xf numFmtId="0" fontId="7" fillId="0" borderId="2" xfId="0" applyFont="1" applyFill="1" applyBorder="1" applyAlignment="1">
      <alignment horizontal="center" vertical="center" wrapText="1"/>
    </xf>
    <xf numFmtId="43" fontId="7" fillId="0" borderId="2" xfId="0" applyNumberFormat="1" applyFont="1" applyFill="1" applyBorder="1" applyAlignment="1">
      <alignment horizontal="center" wrapText="1"/>
    </xf>
    <xf numFmtId="0" fontId="7" fillId="0" borderId="1" xfId="0" applyFont="1" applyFill="1" applyBorder="1" applyAlignment="1">
      <alignment horizontal="center" vertical="center" wrapText="1"/>
    </xf>
    <xf numFmtId="43" fontId="7" fillId="0" borderId="2" xfId="0" applyNumberFormat="1" applyFont="1" applyFill="1" applyBorder="1" applyAlignment="1">
      <alignment horizontal="center" vertical="center" wrapText="1"/>
    </xf>
    <xf numFmtId="0" fontId="16" fillId="0" borderId="1" xfId="5" applyFill="1" applyBorder="1" applyAlignment="1" applyProtection="1">
      <alignment horizontal="center" vertical="center" wrapText="1"/>
    </xf>
    <xf numFmtId="0" fontId="11" fillId="0" borderId="1" xfId="0" applyFont="1" applyFill="1" applyBorder="1" applyAlignment="1">
      <alignment wrapText="1"/>
    </xf>
    <xf numFmtId="0" fontId="14" fillId="0" borderId="1" xfId="0" applyFont="1" applyFill="1" applyBorder="1" applyAlignment="1">
      <alignment wrapText="1"/>
    </xf>
    <xf numFmtId="0" fontId="14" fillId="0" borderId="2" xfId="0" applyFont="1" applyFill="1" applyBorder="1" applyAlignment="1">
      <alignment vertical="center" wrapText="1"/>
    </xf>
    <xf numFmtId="164" fontId="1" fillId="0" borderId="1" xfId="3" applyNumberFormat="1" applyFont="1" applyBorder="1" applyAlignment="1">
      <alignment wrapText="1"/>
    </xf>
    <xf numFmtId="0" fontId="21" fillId="0" borderId="1" xfId="0" applyFont="1" applyBorder="1" applyAlignment="1">
      <alignment vertical="top" wrapText="1"/>
    </xf>
    <xf numFmtId="0" fontId="26" fillId="2" borderId="2" xfId="0" applyFont="1" applyFill="1" applyBorder="1" applyAlignment="1">
      <alignment horizontal="center" vertical="center" wrapText="1"/>
    </xf>
    <xf numFmtId="0" fontId="14" fillId="2" borderId="6" xfId="0" applyFont="1" applyFill="1" applyBorder="1" applyAlignment="1">
      <alignment vertical="center" wrapText="1"/>
    </xf>
    <xf numFmtId="0" fontId="26" fillId="2" borderId="7" xfId="0" applyFont="1" applyFill="1" applyBorder="1" applyAlignment="1">
      <alignment horizontal="center" vertical="center" wrapText="1"/>
    </xf>
    <xf numFmtId="0" fontId="14" fillId="2" borderId="1" xfId="0" applyFont="1" applyFill="1" applyBorder="1" applyAlignment="1">
      <alignment vertical="center" wrapText="1"/>
    </xf>
    <xf numFmtId="0" fontId="11" fillId="0" borderId="0" xfId="0" applyFont="1"/>
    <xf numFmtId="0" fontId="26" fillId="2" borderId="4" xfId="0" applyFont="1" applyFill="1" applyBorder="1" applyAlignment="1">
      <alignment horizontal="center" vertical="center" wrapText="1"/>
    </xf>
    <xf numFmtId="0" fontId="26" fillId="2" borderId="1" xfId="0" applyFont="1" applyFill="1" applyBorder="1" applyAlignment="1">
      <alignment horizontal="center" vertical="center" wrapText="1"/>
    </xf>
    <xf numFmtId="164" fontId="1" fillId="0" borderId="1" xfId="3" applyNumberFormat="1" applyFont="1" applyFill="1" applyBorder="1" applyAlignment="1">
      <alignment wrapText="1"/>
    </xf>
    <xf numFmtId="0" fontId="21" fillId="0" borderId="1" xfId="0" applyFont="1" applyFill="1" applyBorder="1" applyAlignment="1">
      <alignment vertical="top" wrapText="1"/>
    </xf>
    <xf numFmtId="43" fontId="0" fillId="0" borderId="0" xfId="3" applyFont="1" applyFill="1" applyAlignment="1">
      <alignment wrapText="1"/>
    </xf>
    <xf numFmtId="0" fontId="10" fillId="0" borderId="0" xfId="0" applyFont="1" applyFill="1" applyAlignment="1">
      <alignment wrapText="1"/>
    </xf>
    <xf numFmtId="0" fontId="10" fillId="0" borderId="8" xfId="0" applyFont="1" applyBorder="1" applyAlignment="1">
      <alignment wrapText="1"/>
    </xf>
    <xf numFmtId="43" fontId="0" fillId="0" borderId="8" xfId="0" applyNumberFormat="1" applyFill="1" applyBorder="1" applyAlignment="1">
      <alignment wrapText="1"/>
    </xf>
    <xf numFmtId="0" fontId="10" fillId="0" borderId="9" xfId="0" applyFont="1" applyBorder="1" applyAlignment="1">
      <alignment wrapText="1"/>
    </xf>
    <xf numFmtId="0" fontId="10" fillId="0" borderId="9" xfId="0" applyFont="1" applyFill="1" applyBorder="1" applyAlignment="1">
      <alignment wrapText="1"/>
    </xf>
    <xf numFmtId="0" fontId="14" fillId="0" borderId="1" xfId="0" applyFont="1" applyBorder="1" applyAlignment="1">
      <alignment horizontal="center" wrapText="1"/>
    </xf>
    <xf numFmtId="0" fontId="0" fillId="0" borderId="1" xfId="0" applyFont="1" applyBorder="1" applyAlignment="1">
      <alignment horizontal="center" wrapText="1"/>
    </xf>
    <xf numFmtId="43" fontId="0" fillId="0" borderId="1" xfId="0" applyNumberFormat="1" applyFont="1" applyFill="1" applyBorder="1" applyAlignment="1">
      <alignment horizontal="center" wrapText="1"/>
    </xf>
    <xf numFmtId="0" fontId="27" fillId="2" borderId="1" xfId="0" applyFont="1" applyFill="1" applyBorder="1" applyAlignment="1">
      <alignment horizontal="center" vertical="center" wrapText="1"/>
    </xf>
    <xf numFmtId="0" fontId="0" fillId="0" borderId="1" xfId="0" applyFont="1" applyFill="1" applyBorder="1" applyAlignment="1">
      <alignment horizontal="center" wrapText="1"/>
    </xf>
    <xf numFmtId="0" fontId="28" fillId="0" borderId="1" xfId="0" applyFont="1" applyBorder="1" applyAlignment="1">
      <alignment wrapText="1"/>
    </xf>
    <xf numFmtId="0" fontId="29" fillId="0" borderId="0" xfId="5" applyFont="1" applyFill="1" applyAlignment="1" applyProtection="1">
      <alignment vertical="top" wrapText="1"/>
    </xf>
    <xf numFmtId="0" fontId="29" fillId="0" borderId="1" xfId="5" applyFont="1" applyFill="1" applyBorder="1" applyAlignment="1" applyProtection="1">
      <alignment horizontal="center" vertical="center" wrapText="1"/>
    </xf>
    <xf numFmtId="0" fontId="12" fillId="0" borderId="1" xfId="0" applyFont="1" applyBorder="1" applyAlignment="1">
      <alignment horizontal="center" wrapText="1"/>
    </xf>
    <xf numFmtId="0" fontId="30" fillId="2" borderId="2" xfId="0" applyFont="1" applyFill="1" applyBorder="1" applyAlignment="1">
      <alignment horizontal="center" vertical="center" wrapText="1"/>
    </xf>
    <xf numFmtId="0" fontId="30" fillId="2" borderId="6" xfId="0" applyFont="1" applyFill="1" applyBorder="1" applyAlignment="1">
      <alignment horizontal="center" vertical="center" wrapText="1"/>
    </xf>
    <xf numFmtId="0" fontId="30" fillId="2" borderId="1" xfId="0" applyFont="1" applyFill="1" applyBorder="1" applyAlignment="1">
      <alignment horizontal="center" vertical="center" wrapText="1"/>
    </xf>
    <xf numFmtId="0" fontId="30" fillId="2" borderId="4" xfId="0" applyFont="1" applyFill="1" applyBorder="1" applyAlignment="1">
      <alignment horizontal="center" vertical="center" wrapText="1"/>
    </xf>
    <xf numFmtId="0" fontId="29" fillId="0" borderId="1" xfId="5" applyFont="1" applyBorder="1" applyAlignment="1" applyProtection="1">
      <alignment wrapText="1"/>
    </xf>
    <xf numFmtId="0" fontId="29" fillId="2" borderId="1" xfId="5" applyFont="1" applyFill="1" applyBorder="1" applyAlignment="1" applyProtection="1">
      <alignment horizontal="center" vertical="center" wrapText="1"/>
    </xf>
    <xf numFmtId="0" fontId="29" fillId="2" borderId="3" xfId="5" applyFont="1" applyFill="1" applyBorder="1" applyAlignment="1" applyProtection="1">
      <alignment horizontal="center" vertical="center" wrapText="1"/>
    </xf>
    <xf numFmtId="0" fontId="0" fillId="0" borderId="8" xfId="0" applyFill="1" applyBorder="1" applyAlignment="1">
      <alignment wrapText="1"/>
    </xf>
    <xf numFmtId="43" fontId="0" fillId="0" borderId="9" xfId="3" applyFont="1" applyFill="1" applyBorder="1" applyAlignment="1">
      <alignment wrapText="1"/>
    </xf>
    <xf numFmtId="43" fontId="0" fillId="0" borderId="1" xfId="3" applyFont="1" applyBorder="1" applyAlignment="1">
      <alignment wrapText="1"/>
    </xf>
    <xf numFmtId="0" fontId="14" fillId="0" borderId="3" xfId="0" applyFont="1" applyFill="1" applyBorder="1" applyAlignment="1">
      <alignment wrapText="1"/>
    </xf>
    <xf numFmtId="43" fontId="0" fillId="0" borderId="3" xfId="3" applyFont="1" applyBorder="1" applyAlignment="1">
      <alignment wrapText="1"/>
    </xf>
    <xf numFmtId="0" fontId="14" fillId="0" borderId="10" xfId="0" applyFont="1" applyFill="1" applyBorder="1" applyAlignment="1">
      <alignment wrapText="1"/>
    </xf>
    <xf numFmtId="164" fontId="3" fillId="0" borderId="0" xfId="3" applyNumberFormat="1" applyFont="1" applyAlignment="1">
      <alignment wrapText="1"/>
    </xf>
    <xf numFmtId="164" fontId="13" fillId="0" borderId="1" xfId="3" applyNumberFormat="1" applyFont="1" applyBorder="1" applyAlignment="1">
      <alignment wrapText="1"/>
    </xf>
    <xf numFmtId="164" fontId="17" fillId="0" borderId="1" xfId="3" applyNumberFormat="1" applyFont="1" applyFill="1" applyBorder="1" applyAlignment="1">
      <alignment wrapText="1"/>
    </xf>
    <xf numFmtId="164" fontId="2" fillId="0" borderId="1" xfId="3" applyNumberFormat="1" applyFont="1" applyFill="1" applyBorder="1" applyAlignment="1">
      <alignment wrapText="1"/>
    </xf>
    <xf numFmtId="164" fontId="11" fillId="0" borderId="1" xfId="3" applyNumberFormat="1" applyFont="1" applyBorder="1" applyAlignment="1">
      <alignment wrapText="1"/>
    </xf>
    <xf numFmtId="164" fontId="11" fillId="0" borderId="3" xfId="3" applyNumberFormat="1" applyFont="1" applyBorder="1" applyAlignment="1">
      <alignment wrapText="1"/>
    </xf>
    <xf numFmtId="164" fontId="2" fillId="0" borderId="0" xfId="3" applyNumberFormat="1" applyFont="1" applyAlignment="1">
      <alignment wrapText="1"/>
    </xf>
    <xf numFmtId="0" fontId="0" fillId="0" borderId="5" xfId="0" applyBorder="1" applyAlignment="1">
      <alignment horizontal="left" vertical="top" wrapText="1"/>
    </xf>
    <xf numFmtId="0" fontId="11" fillId="7" borderId="1" xfId="0" applyFont="1" applyFill="1" applyBorder="1" applyAlignment="1">
      <alignment wrapText="1"/>
    </xf>
    <xf numFmtId="0" fontId="0" fillId="7" borderId="1" xfId="0" applyFill="1" applyBorder="1" applyAlignment="1">
      <alignment wrapText="1"/>
    </xf>
    <xf numFmtId="0" fontId="16" fillId="7" borderId="1" xfId="5" applyFill="1" applyBorder="1" applyAlignment="1" applyProtection="1">
      <alignment wrapText="1"/>
    </xf>
    <xf numFmtId="0" fontId="11" fillId="8" borderId="1" xfId="0" applyFont="1" applyFill="1" applyBorder="1" applyAlignment="1">
      <alignment wrapText="1"/>
    </xf>
    <xf numFmtId="0" fontId="0" fillId="8" borderId="1" xfId="0" applyFill="1" applyBorder="1" applyAlignment="1">
      <alignment wrapText="1"/>
    </xf>
    <xf numFmtId="164" fontId="1" fillId="8" borderId="1" xfId="3" applyNumberFormat="1" applyFont="1" applyFill="1" applyBorder="1" applyAlignment="1">
      <alignment wrapText="1"/>
    </xf>
    <xf numFmtId="0" fontId="16" fillId="8" borderId="1" xfId="5" applyFill="1" applyBorder="1" applyAlignment="1" applyProtection="1">
      <alignment wrapText="1"/>
    </xf>
    <xf numFmtId="0" fontId="21" fillId="8" borderId="1" xfId="0" applyFont="1" applyFill="1" applyBorder="1" applyAlignment="1">
      <alignment vertical="top" wrapText="1"/>
    </xf>
    <xf numFmtId="0" fontId="0" fillId="8" borderId="0" xfId="0" applyFill="1" applyAlignment="1">
      <alignment wrapText="1"/>
    </xf>
    <xf numFmtId="43" fontId="0" fillId="8" borderId="0" xfId="3" applyFont="1" applyFill="1" applyAlignment="1">
      <alignment wrapText="1"/>
    </xf>
    <xf numFmtId="0" fontId="0" fillId="8" borderId="1" xfId="0" applyFont="1" applyFill="1" applyBorder="1" applyAlignment="1">
      <alignment horizontal="center" wrapText="1"/>
    </xf>
    <xf numFmtId="0" fontId="22" fillId="8" borderId="1" xfId="0" applyFont="1" applyFill="1" applyBorder="1" applyAlignment="1">
      <alignment vertical="top" wrapText="1"/>
    </xf>
    <xf numFmtId="0" fontId="16" fillId="8" borderId="1" xfId="5" applyFill="1" applyBorder="1" applyAlignment="1" applyProtection="1">
      <alignment horizontal="center" vertical="center" wrapText="1"/>
    </xf>
    <xf numFmtId="0" fontId="23" fillId="8" borderId="1" xfId="0" applyFont="1" applyFill="1" applyBorder="1" applyAlignment="1">
      <alignment vertical="top" wrapText="1"/>
    </xf>
    <xf numFmtId="0" fontId="24" fillId="8" borderId="1" xfId="0" applyFont="1" applyFill="1" applyBorder="1" applyAlignment="1">
      <alignment vertical="top" wrapText="1"/>
    </xf>
    <xf numFmtId="0" fontId="7" fillId="8" borderId="1" xfId="0" applyFont="1" applyFill="1" applyBorder="1" applyAlignment="1">
      <alignment horizontal="center" vertical="center" wrapText="1"/>
    </xf>
    <xf numFmtId="0" fontId="16" fillId="8" borderId="3" xfId="5" applyFill="1" applyBorder="1" applyAlignment="1" applyProtection="1">
      <alignment horizontal="center" vertical="center" wrapText="1"/>
    </xf>
    <xf numFmtId="0" fontId="11" fillId="9" borderId="1" xfId="0" applyFont="1" applyFill="1" applyBorder="1" applyAlignment="1">
      <alignment wrapText="1"/>
    </xf>
    <xf numFmtId="43" fontId="11" fillId="9" borderId="1" xfId="3" applyFont="1" applyFill="1" applyBorder="1" applyAlignment="1">
      <alignment wrapText="1"/>
    </xf>
    <xf numFmtId="0" fontId="15" fillId="9" borderId="1" xfId="0" applyFont="1" applyFill="1" applyBorder="1" applyAlignment="1">
      <alignment horizontal="center" wrapText="1"/>
    </xf>
    <xf numFmtId="0" fontId="14" fillId="9" borderId="1" xfId="0" applyFont="1" applyFill="1" applyBorder="1" applyAlignment="1">
      <alignment wrapText="1"/>
    </xf>
    <xf numFmtId="0" fontId="0" fillId="9" borderId="0" xfId="0" applyFill="1" applyAlignment="1">
      <alignment wrapText="1"/>
    </xf>
    <xf numFmtId="43" fontId="0" fillId="9" borderId="0" xfId="3" applyFont="1" applyFill="1" applyAlignment="1">
      <alignment wrapText="1"/>
    </xf>
    <xf numFmtId="0" fontId="14" fillId="9" borderId="1" xfId="0" applyFont="1" applyFill="1" applyBorder="1" applyAlignment="1">
      <alignment horizontal="center" wrapText="1"/>
    </xf>
    <xf numFmtId="0" fontId="28" fillId="9" borderId="1" xfId="0" applyFont="1" applyFill="1" applyBorder="1" applyAlignment="1">
      <alignment wrapText="1"/>
    </xf>
    <xf numFmtId="0" fontId="26" fillId="9" borderId="2" xfId="0" applyFont="1" applyFill="1" applyBorder="1" applyAlignment="1">
      <alignment horizontal="center" vertical="center" wrapText="1"/>
    </xf>
    <xf numFmtId="0" fontId="14" fillId="9" borderId="6" xfId="0" applyFont="1" applyFill="1" applyBorder="1" applyAlignment="1">
      <alignment vertical="center" wrapText="1"/>
    </xf>
    <xf numFmtId="0" fontId="27" fillId="9" borderId="1" xfId="0" applyFont="1" applyFill="1" applyBorder="1" applyAlignment="1">
      <alignment horizontal="center" vertical="center" wrapText="1"/>
    </xf>
    <xf numFmtId="0" fontId="26" fillId="9" borderId="7" xfId="0" applyFont="1" applyFill="1" applyBorder="1" applyAlignment="1">
      <alignment horizontal="center" vertical="center" wrapText="1"/>
    </xf>
    <xf numFmtId="0" fontId="14" fillId="9" borderId="1" xfId="0" applyFont="1" applyFill="1" applyBorder="1" applyAlignment="1">
      <alignment vertical="center" wrapText="1"/>
    </xf>
    <xf numFmtId="0" fontId="25" fillId="9" borderId="6" xfId="0" applyFont="1" applyFill="1" applyBorder="1" applyAlignment="1">
      <alignment horizontal="center" vertical="center" wrapText="1"/>
    </xf>
    <xf numFmtId="0" fontId="14" fillId="9" borderId="2" xfId="0" applyFont="1" applyFill="1" applyBorder="1" applyAlignment="1">
      <alignment vertical="center" wrapText="1"/>
    </xf>
    <xf numFmtId="0" fontId="11" fillId="9" borderId="0" xfId="0" applyFont="1" applyFill="1"/>
    <xf numFmtId="43" fontId="11" fillId="9" borderId="3" xfId="3" applyFont="1" applyFill="1" applyBorder="1" applyAlignment="1">
      <alignment wrapText="1"/>
    </xf>
    <xf numFmtId="0" fontId="11" fillId="9" borderId="3" xfId="0" applyFont="1" applyFill="1" applyBorder="1" applyAlignment="1">
      <alignment wrapText="1"/>
    </xf>
    <xf numFmtId="0" fontId="26" fillId="9" borderId="4" xfId="0" applyFont="1" applyFill="1" applyBorder="1" applyAlignment="1">
      <alignment horizontal="center" vertical="center" wrapText="1"/>
    </xf>
    <xf numFmtId="0" fontId="14" fillId="9" borderId="0" xfId="0" applyFont="1" applyFill="1" applyAlignment="1">
      <alignment wrapText="1"/>
    </xf>
    <xf numFmtId="0" fontId="26" fillId="9" borderId="1" xfId="0" applyFont="1" applyFill="1" applyBorder="1" applyAlignment="1">
      <alignment horizontal="center" vertical="center" wrapText="1"/>
    </xf>
    <xf numFmtId="0" fontId="10" fillId="7" borderId="1" xfId="0" applyFont="1" applyFill="1" applyBorder="1" applyAlignment="1">
      <alignment wrapText="1"/>
    </xf>
    <xf numFmtId="43" fontId="17" fillId="7" borderId="1" xfId="3" applyFont="1" applyFill="1" applyBorder="1" applyAlignment="1">
      <alignment wrapText="1"/>
    </xf>
    <xf numFmtId="0" fontId="16" fillId="7" borderId="0" xfId="5" applyFill="1" applyAlignment="1" applyProtection="1">
      <alignment vertical="top" wrapText="1"/>
    </xf>
    <xf numFmtId="0" fontId="18" fillId="7" borderId="1" xfId="0" applyFont="1" applyFill="1" applyBorder="1" applyAlignment="1">
      <alignment wrapText="1"/>
    </xf>
    <xf numFmtId="0" fontId="18" fillId="7" borderId="1" xfId="0" applyFont="1" applyFill="1" applyBorder="1" applyAlignment="1">
      <alignment horizontal="left" vertical="top" wrapText="1"/>
    </xf>
    <xf numFmtId="0" fontId="19" fillId="7" borderId="1" xfId="0" applyFont="1" applyFill="1" applyBorder="1" applyAlignment="1">
      <alignment vertical="top" wrapText="1"/>
    </xf>
    <xf numFmtId="43" fontId="10" fillId="7" borderId="1" xfId="3" applyFont="1" applyFill="1" applyBorder="1" applyAlignment="1">
      <alignment wrapText="1"/>
    </xf>
    <xf numFmtId="0" fontId="10" fillId="7" borderId="8" xfId="0" applyFont="1" applyFill="1" applyBorder="1" applyAlignment="1">
      <alignment wrapText="1"/>
    </xf>
    <xf numFmtId="0" fontId="0" fillId="7" borderId="1" xfId="0" applyFont="1" applyFill="1" applyBorder="1" applyAlignment="1">
      <alignment horizontal="center" wrapText="1"/>
    </xf>
    <xf numFmtId="0" fontId="16" fillId="7" borderId="1" xfId="5" applyFill="1" applyBorder="1" applyAlignment="1" applyProtection="1">
      <alignment vertical="top" wrapText="1"/>
    </xf>
    <xf numFmtId="0" fontId="19" fillId="7" borderId="1" xfId="0" applyFont="1" applyFill="1" applyBorder="1" applyAlignment="1">
      <alignment wrapText="1"/>
    </xf>
    <xf numFmtId="0" fontId="0" fillId="7" borderId="1" xfId="0" applyFill="1" applyBorder="1" applyAlignment="1">
      <alignment horizontal="left" vertical="top" wrapText="1"/>
    </xf>
    <xf numFmtId="0" fontId="16" fillId="7" borderId="2" xfId="5" applyFill="1" applyBorder="1" applyAlignment="1" applyProtection="1">
      <alignment vertical="top" wrapText="1"/>
    </xf>
    <xf numFmtId="0" fontId="7" fillId="7" borderId="2" xfId="0" applyFont="1" applyFill="1" applyBorder="1" applyAlignment="1">
      <alignment horizontal="left" vertical="top" wrapText="1"/>
    </xf>
    <xf numFmtId="0" fontId="19" fillId="7" borderId="2" xfId="0" applyFont="1" applyFill="1" applyBorder="1" applyAlignment="1">
      <alignment vertical="top" wrapText="1"/>
    </xf>
    <xf numFmtId="0" fontId="19" fillId="7" borderId="2" xfId="0" applyFont="1" applyFill="1" applyBorder="1" applyAlignment="1">
      <alignment horizontal="left" vertical="top" wrapText="1"/>
    </xf>
    <xf numFmtId="0" fontId="20" fillId="7" borderId="1" xfId="0" applyFont="1" applyFill="1" applyBorder="1" applyAlignment="1">
      <alignment horizontal="left" vertical="top" wrapText="1"/>
    </xf>
    <xf numFmtId="0" fontId="16" fillId="7" borderId="1" xfId="5" applyFill="1" applyBorder="1" applyAlignment="1" applyProtection="1">
      <alignment horizontal="center" wrapText="1"/>
    </xf>
    <xf numFmtId="0" fontId="19" fillId="7" borderId="2" xfId="0" applyFont="1" applyFill="1" applyBorder="1" applyAlignment="1">
      <alignment vertical="center" wrapText="1"/>
    </xf>
    <xf numFmtId="0" fontId="19" fillId="7" borderId="2" xfId="0" applyFont="1" applyFill="1" applyBorder="1" applyAlignment="1">
      <alignment horizontal="left" wrapText="1"/>
    </xf>
    <xf numFmtId="0" fontId="7" fillId="7" borderId="2" xfId="0" applyFont="1" applyFill="1" applyBorder="1" applyAlignment="1">
      <alignment horizontal="center" vertical="center" wrapText="1"/>
    </xf>
    <xf numFmtId="0" fontId="19" fillId="7" borderId="2" xfId="0" applyNumberFormat="1" applyFont="1" applyFill="1" applyBorder="1" applyAlignment="1">
      <alignment horizontal="left" wrapText="1"/>
    </xf>
    <xf numFmtId="0" fontId="16" fillId="7" borderId="4" xfId="5" applyFill="1" applyBorder="1" applyAlignment="1" applyProtection="1">
      <alignment horizontal="center" vertical="center" wrapText="1"/>
    </xf>
    <xf numFmtId="0" fontId="7" fillId="7" borderId="4" xfId="0" applyFont="1" applyFill="1" applyBorder="1" applyAlignment="1">
      <alignment horizontal="center" vertical="center" wrapText="1"/>
    </xf>
    <xf numFmtId="0" fontId="19" fillId="7" borderId="0" xfId="0" applyNumberFormat="1" applyFont="1" applyFill="1" applyAlignment="1">
      <alignment wrapText="1"/>
    </xf>
    <xf numFmtId="0" fontId="16" fillId="7" borderId="1" xfId="5" applyFill="1" applyBorder="1" applyAlignment="1" applyProtection="1">
      <alignment horizontal="center" vertical="center" wrapText="1"/>
    </xf>
    <xf numFmtId="0" fontId="7" fillId="7" borderId="1" xfId="0" applyFont="1" applyFill="1" applyBorder="1" applyAlignment="1">
      <alignment horizontal="center" vertical="center" wrapText="1"/>
    </xf>
    <xf numFmtId="0" fontId="19" fillId="7" borderId="1" xfId="0" applyNumberFormat="1" applyFont="1" applyFill="1" applyBorder="1" applyAlignment="1">
      <alignment wrapText="1"/>
    </xf>
    <xf numFmtId="43" fontId="2" fillId="7" borderId="1" xfId="3" applyFont="1" applyFill="1" applyBorder="1" applyAlignment="1">
      <alignment wrapText="1"/>
    </xf>
    <xf numFmtId="0" fontId="14" fillId="7" borderId="1" xfId="0" applyFont="1" applyFill="1" applyBorder="1" applyAlignment="1">
      <alignment wrapText="1"/>
    </xf>
    <xf numFmtId="43" fontId="0" fillId="7" borderId="1" xfId="3" applyFont="1" applyFill="1" applyBorder="1" applyAlignment="1">
      <alignment wrapText="1"/>
    </xf>
    <xf numFmtId="9" fontId="0" fillId="7" borderId="1" xfId="4" applyFont="1" applyFill="1" applyBorder="1" applyAlignment="1">
      <alignment wrapText="1"/>
    </xf>
    <xf numFmtId="43" fontId="0" fillId="7" borderId="1" xfId="0" applyNumberFormat="1" applyFill="1" applyBorder="1" applyAlignment="1">
      <alignment wrapText="1"/>
    </xf>
    <xf numFmtId="43" fontId="0" fillId="7" borderId="8" xfId="0" applyNumberFormat="1" applyFill="1" applyBorder="1" applyAlignment="1">
      <alignment wrapText="1"/>
    </xf>
    <xf numFmtId="43" fontId="0" fillId="7" borderId="1" xfId="0" applyNumberFormat="1" applyFont="1" applyFill="1" applyBorder="1" applyAlignment="1">
      <alignment horizontal="center" wrapText="1"/>
    </xf>
    <xf numFmtId="0" fontId="14" fillId="7" borderId="1" xfId="0" applyFont="1" applyFill="1" applyBorder="1" applyAlignment="1">
      <alignment vertical="top" wrapText="1"/>
    </xf>
    <xf numFmtId="0" fontId="14" fillId="7" borderId="2" xfId="0" applyFont="1" applyFill="1" applyBorder="1" applyAlignment="1">
      <alignment vertical="center" wrapText="1"/>
    </xf>
    <xf numFmtId="0" fontId="16" fillId="7" borderId="2" xfId="5" applyFill="1" applyBorder="1" applyAlignment="1" applyProtection="1">
      <alignment horizontal="center" vertical="center" wrapText="1"/>
    </xf>
    <xf numFmtId="0" fontId="14" fillId="7" borderId="2" xfId="0" applyFont="1" applyFill="1" applyBorder="1" applyAlignment="1">
      <alignment vertical="top" wrapText="1"/>
    </xf>
    <xf numFmtId="0" fontId="12" fillId="7" borderId="1" xfId="0" applyFont="1" applyFill="1" applyBorder="1" applyAlignment="1">
      <alignment wrapText="1"/>
    </xf>
    <xf numFmtId="0" fontId="14" fillId="7" borderId="2" xfId="0" applyFont="1" applyFill="1" applyBorder="1" applyAlignment="1">
      <alignment horizontal="left" wrapText="1"/>
    </xf>
    <xf numFmtId="0" fontId="14" fillId="7" borderId="0" xfId="0" applyFont="1" applyFill="1" applyAlignment="1">
      <alignment wrapText="1"/>
    </xf>
    <xf numFmtId="43" fontId="7" fillId="7" borderId="2" xfId="0" applyNumberFormat="1" applyFont="1" applyFill="1" applyBorder="1" applyAlignment="1">
      <alignment horizontal="center" wrapText="1"/>
    </xf>
    <xf numFmtId="0" fontId="11" fillId="8" borderId="3" xfId="0" applyFont="1" applyFill="1" applyBorder="1" applyAlignment="1">
      <alignment wrapText="1"/>
    </xf>
    <xf numFmtId="0" fontId="0" fillId="8" borderId="3" xfId="0" applyFill="1" applyBorder="1" applyAlignment="1">
      <alignment wrapText="1"/>
    </xf>
    <xf numFmtId="164" fontId="1" fillId="8" borderId="3" xfId="3" applyNumberFormat="1" applyFont="1" applyFill="1" applyBorder="1" applyAlignment="1">
      <alignment wrapText="1"/>
    </xf>
    <xf numFmtId="0" fontId="7" fillId="8" borderId="3" xfId="0" applyFont="1" applyFill="1" applyBorder="1" applyAlignment="1">
      <alignment horizontal="center" vertical="center" wrapText="1"/>
    </xf>
    <xf numFmtId="0" fontId="21" fillId="8" borderId="3" xfId="0" applyFont="1" applyFill="1" applyBorder="1" applyAlignment="1">
      <alignment vertical="top" wrapText="1"/>
    </xf>
    <xf numFmtId="0" fontId="0" fillId="8" borderId="3" xfId="0" applyFont="1" applyFill="1" applyBorder="1" applyAlignment="1">
      <alignment horizontal="center" wrapText="1"/>
    </xf>
    <xf numFmtId="0" fontId="11" fillId="10" borderId="1" xfId="0" applyFont="1" applyFill="1" applyBorder="1" applyAlignment="1">
      <alignment wrapText="1"/>
    </xf>
    <xf numFmtId="0" fontId="0" fillId="10" borderId="1" xfId="0" applyFill="1" applyBorder="1" applyAlignment="1">
      <alignment wrapText="1"/>
    </xf>
    <xf numFmtId="164" fontId="17" fillId="10" borderId="1" xfId="3" applyNumberFormat="1" applyFont="1" applyFill="1" applyBorder="1" applyAlignment="1">
      <alignment wrapText="1"/>
    </xf>
    <xf numFmtId="0" fontId="29" fillId="10" borderId="1" xfId="5" applyFont="1" applyFill="1" applyBorder="1" applyAlignment="1" applyProtection="1">
      <alignment vertical="top" wrapText="1"/>
    </xf>
    <xf numFmtId="0" fontId="18" fillId="10" borderId="1" xfId="0" applyFont="1" applyFill="1" applyBorder="1" applyAlignment="1">
      <alignment wrapText="1"/>
    </xf>
    <xf numFmtId="0" fontId="18" fillId="10" borderId="1" xfId="0" applyFont="1" applyFill="1" applyBorder="1" applyAlignment="1">
      <alignment horizontal="left" vertical="top" wrapText="1"/>
    </xf>
    <xf numFmtId="0" fontId="19" fillId="10" borderId="1" xfId="0" applyFont="1" applyFill="1" applyBorder="1" applyAlignment="1">
      <alignment vertical="top" wrapText="1"/>
    </xf>
    <xf numFmtId="43" fontId="0" fillId="10" borderId="1" xfId="3" applyFont="1" applyFill="1" applyBorder="1" applyAlignment="1">
      <alignment wrapText="1"/>
    </xf>
    <xf numFmtId="0" fontId="7" fillId="10" borderId="1" xfId="0" applyFont="1" applyFill="1" applyBorder="1" applyAlignment="1">
      <alignment horizontal="center" vertical="center" wrapText="1"/>
    </xf>
    <xf numFmtId="0" fontId="14" fillId="10" borderId="1" xfId="0" applyFont="1" applyFill="1" applyBorder="1" applyAlignment="1">
      <alignment vertical="center" wrapText="1"/>
    </xf>
    <xf numFmtId="0" fontId="14" fillId="10" borderId="1" xfId="0" applyFont="1" applyFill="1" applyBorder="1" applyAlignment="1">
      <alignment wrapText="1"/>
    </xf>
    <xf numFmtId="0" fontId="16" fillId="10" borderId="1" xfId="5" applyFill="1" applyBorder="1" applyAlignment="1" applyProtection="1">
      <alignment horizontal="center" vertical="center" wrapText="1"/>
    </xf>
    <xf numFmtId="0" fontId="31" fillId="6" borderId="1" xfId="0" applyFont="1" applyFill="1" applyBorder="1" applyAlignment="1">
      <alignment wrapText="1"/>
    </xf>
    <xf numFmtId="43" fontId="31" fillId="6" borderId="1" xfId="3" applyFont="1" applyFill="1" applyBorder="1" applyAlignment="1">
      <alignment wrapText="1"/>
    </xf>
    <xf numFmtId="0" fontId="32" fillId="6" borderId="1" xfId="5" applyFont="1" applyFill="1" applyBorder="1" applyAlignment="1" applyProtection="1">
      <alignment vertical="top" wrapText="1"/>
    </xf>
    <xf numFmtId="0" fontId="33" fillId="6" borderId="1" xfId="0" applyFont="1" applyFill="1" applyBorder="1" applyAlignment="1">
      <alignment wrapText="1"/>
    </xf>
    <xf numFmtId="0" fontId="31" fillId="6" borderId="1" xfId="0" applyFont="1" applyFill="1" applyBorder="1" applyAlignment="1">
      <alignment vertical="top" wrapText="1"/>
    </xf>
    <xf numFmtId="43" fontId="0" fillId="6" borderId="1" xfId="3" applyFont="1" applyFill="1" applyBorder="1" applyAlignment="1">
      <alignment wrapText="1"/>
    </xf>
    <xf numFmtId="0" fontId="34" fillId="6" borderId="1" xfId="5" applyFont="1" applyFill="1" applyBorder="1" applyAlignment="1" applyProtection="1">
      <alignment vertical="top" wrapText="1"/>
    </xf>
    <xf numFmtId="0" fontId="16" fillId="6" borderId="1" xfId="5" applyFill="1" applyBorder="1" applyAlignment="1" applyProtection="1">
      <alignment vertical="top" wrapText="1"/>
    </xf>
    <xf numFmtId="0" fontId="16" fillId="6" borderId="1" xfId="5" applyFill="1" applyBorder="1" applyAlignment="1" applyProtection="1">
      <alignment horizontal="center" vertical="center" wrapText="1"/>
    </xf>
    <xf numFmtId="0" fontId="34" fillId="6" borderId="1" xfId="5" applyFont="1" applyFill="1" applyBorder="1" applyAlignment="1" applyProtection="1">
      <alignment horizontal="center" vertical="center" wrapText="1"/>
    </xf>
    <xf numFmtId="0" fontId="35" fillId="6" borderId="1" xfId="0" applyFont="1" applyFill="1" applyBorder="1" applyAlignment="1">
      <alignment wrapText="1"/>
    </xf>
    <xf numFmtId="0" fontId="33" fillId="6" borderId="1" xfId="0" applyFont="1" applyFill="1" applyBorder="1" applyAlignment="1">
      <alignment horizontal="center" vertical="center" wrapText="1"/>
    </xf>
    <xf numFmtId="0" fontId="33" fillId="6" borderId="1" xfId="0" applyFont="1" applyFill="1" applyBorder="1" applyAlignment="1">
      <alignment horizontal="left" vertical="top" wrapText="1"/>
    </xf>
    <xf numFmtId="0" fontId="36" fillId="6" borderId="1" xfId="0" applyFont="1" applyFill="1" applyBorder="1" applyAlignment="1">
      <alignment wrapText="1"/>
    </xf>
    <xf numFmtId="43" fontId="10" fillId="0" borderId="0" xfId="3" applyFont="1" applyAlignment="1">
      <alignment wrapText="1"/>
    </xf>
    <xf numFmtId="0" fontId="16" fillId="9" borderId="1" xfId="5" applyFill="1" applyBorder="1" applyAlignment="1" applyProtection="1">
      <alignment horizontal="center" wrapText="1"/>
    </xf>
    <xf numFmtId="0" fontId="16" fillId="9" borderId="2" xfId="5" applyFill="1" applyBorder="1" applyAlignment="1" applyProtection="1">
      <alignment horizontal="center" vertical="center" wrapText="1"/>
    </xf>
    <xf numFmtId="0" fontId="16" fillId="9" borderId="1" xfId="5" applyFill="1" applyBorder="1" applyAlignment="1" applyProtection="1">
      <alignment horizontal="center" vertical="center" wrapText="1"/>
    </xf>
    <xf numFmtId="0" fontId="16" fillId="9" borderId="4" xfId="5" applyFill="1" applyBorder="1" applyAlignment="1" applyProtection="1">
      <alignment horizontal="center" vertical="center" wrapText="1"/>
    </xf>
  </cellXfs>
  <cellStyles count="7">
    <cellStyle name="Гиперссылка" xfId="1" builtinId="8" hidden="1"/>
    <cellStyle name="Гиперссылка" xfId="5" builtinId="8"/>
    <cellStyle name="Обычный" xfId="0" builtinId="0"/>
    <cellStyle name="Обычный 6" xfId="6"/>
    <cellStyle name="Открывавшаяся гиперссылка" xfId="2" builtinId="9" hidden="1"/>
    <cellStyle name="Процентный" xfId="4" builtinId="5"/>
    <cellStyle name="Финансовый" xfId="3" builtinId="3"/>
  </cellStyles>
  <dxfs count="0"/>
  <tableStyles count="0" defaultTableStyle="TableStyleMedium9" defaultPivotStyle="PivotStyleMedium4"/>
  <colors>
    <mruColors>
      <color rgb="FFFFFFCC"/>
    </mruColors>
  </colors>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4</xdr:col>
      <xdr:colOff>0</xdr:colOff>
      <xdr:row>620</xdr:row>
      <xdr:rowOff>0</xdr:rowOff>
    </xdr:from>
    <xdr:to>
      <xdr:col>5</xdr:col>
      <xdr:colOff>792480</xdr:colOff>
      <xdr:row>620</xdr:row>
      <xdr:rowOff>198120</xdr:rowOff>
    </xdr:to>
    <xdr:sp macro="" textlink="">
      <xdr:nvSpPr>
        <xdr:cNvPr id="2" name="AutoShape 1" descr="&amp;Ucy;&amp;yucy;&amp;tcy;"/>
        <xdr:cNvSpPr>
          <a:spLocks noChangeAspect="1" noChangeArrowheads="1"/>
        </xdr:cNvSpPr>
      </xdr:nvSpPr>
      <xdr:spPr bwMode="auto">
        <a:xfrm>
          <a:off x="1737360" y="296372280"/>
          <a:ext cx="1432560" cy="1097280"/>
        </a:xfrm>
        <a:prstGeom prst="rect">
          <a:avLst/>
        </a:prstGeom>
        <a:noFill/>
      </xdr:spPr>
    </xdr:sp>
    <xdr:clientData/>
  </xdr:twoCellAnchor>
  <xdr:twoCellAnchor editAs="oneCell">
    <xdr:from>
      <xdr:col>4</xdr:col>
      <xdr:colOff>0</xdr:colOff>
      <xdr:row>621</xdr:row>
      <xdr:rowOff>0</xdr:rowOff>
    </xdr:from>
    <xdr:to>
      <xdr:col>5</xdr:col>
      <xdr:colOff>792480</xdr:colOff>
      <xdr:row>621</xdr:row>
      <xdr:rowOff>144780</xdr:rowOff>
    </xdr:to>
    <xdr:sp macro="" textlink="">
      <xdr:nvSpPr>
        <xdr:cNvPr id="3" name="AutoShape 1" descr="&amp;Ucy;&amp;yucy;&amp;tcy;"/>
        <xdr:cNvSpPr>
          <a:spLocks noChangeAspect="1" noChangeArrowheads="1"/>
        </xdr:cNvSpPr>
      </xdr:nvSpPr>
      <xdr:spPr bwMode="auto">
        <a:xfrm>
          <a:off x="1737360" y="297675300"/>
          <a:ext cx="1432560" cy="144780"/>
        </a:xfrm>
        <a:prstGeom prst="rect">
          <a:avLst/>
        </a:prstGeom>
        <a:noFill/>
      </xdr:spPr>
    </xdr:sp>
    <xdr:clientData/>
  </xdr:twoCellAnchor>
  <xdr:twoCellAnchor editAs="oneCell">
    <xdr:from>
      <xdr:col>4</xdr:col>
      <xdr:colOff>0</xdr:colOff>
      <xdr:row>622</xdr:row>
      <xdr:rowOff>0</xdr:rowOff>
    </xdr:from>
    <xdr:to>
      <xdr:col>5</xdr:col>
      <xdr:colOff>792480</xdr:colOff>
      <xdr:row>622</xdr:row>
      <xdr:rowOff>144780</xdr:rowOff>
    </xdr:to>
    <xdr:sp macro="" textlink="">
      <xdr:nvSpPr>
        <xdr:cNvPr id="4" name="AutoShape 1" descr="&amp;Ucy;&amp;yucy;&amp;tcy;"/>
        <xdr:cNvSpPr>
          <a:spLocks noChangeAspect="1" noChangeArrowheads="1"/>
        </xdr:cNvSpPr>
      </xdr:nvSpPr>
      <xdr:spPr bwMode="auto">
        <a:xfrm>
          <a:off x="1737360" y="298978320"/>
          <a:ext cx="1432560" cy="144780"/>
        </a:xfrm>
        <a:prstGeom prst="rect">
          <a:avLst/>
        </a:prstGeom>
        <a:noFill/>
      </xdr:spPr>
    </xdr:sp>
    <xdr:clientData/>
  </xdr:twoCellAnchor>
  <xdr:twoCellAnchor editAs="oneCell">
    <xdr:from>
      <xdr:col>4</xdr:col>
      <xdr:colOff>0</xdr:colOff>
      <xdr:row>623</xdr:row>
      <xdr:rowOff>0</xdr:rowOff>
    </xdr:from>
    <xdr:to>
      <xdr:col>5</xdr:col>
      <xdr:colOff>792480</xdr:colOff>
      <xdr:row>623</xdr:row>
      <xdr:rowOff>144780</xdr:rowOff>
    </xdr:to>
    <xdr:sp macro="" textlink="">
      <xdr:nvSpPr>
        <xdr:cNvPr id="5" name="AutoShape 1" descr="&amp;Ucy;&amp;yucy;&amp;tcy;"/>
        <xdr:cNvSpPr>
          <a:spLocks noChangeAspect="1" noChangeArrowheads="1"/>
        </xdr:cNvSpPr>
      </xdr:nvSpPr>
      <xdr:spPr bwMode="auto">
        <a:xfrm>
          <a:off x="1737360" y="300281340"/>
          <a:ext cx="1432560" cy="144780"/>
        </a:xfrm>
        <a:prstGeom prst="rect">
          <a:avLst/>
        </a:prstGeom>
        <a:noFill/>
      </xdr:spPr>
    </xdr:sp>
    <xdr:clientData/>
  </xdr:twoCellAnchor>
  <xdr:twoCellAnchor editAs="oneCell">
    <xdr:from>
      <xdr:col>4</xdr:col>
      <xdr:colOff>0</xdr:colOff>
      <xdr:row>624</xdr:row>
      <xdr:rowOff>0</xdr:rowOff>
    </xdr:from>
    <xdr:to>
      <xdr:col>5</xdr:col>
      <xdr:colOff>792480</xdr:colOff>
      <xdr:row>624</xdr:row>
      <xdr:rowOff>144780</xdr:rowOff>
    </xdr:to>
    <xdr:sp macro="" textlink="">
      <xdr:nvSpPr>
        <xdr:cNvPr id="6" name="AutoShape 1" descr="&amp;Ucy;&amp;yucy;&amp;tcy;"/>
        <xdr:cNvSpPr>
          <a:spLocks noChangeAspect="1" noChangeArrowheads="1"/>
        </xdr:cNvSpPr>
      </xdr:nvSpPr>
      <xdr:spPr bwMode="auto">
        <a:xfrm>
          <a:off x="1737360" y="301584360"/>
          <a:ext cx="1432560" cy="144780"/>
        </a:xfrm>
        <a:prstGeom prst="rect">
          <a:avLst/>
        </a:prstGeom>
        <a:noFill/>
      </xdr:spPr>
    </xdr:sp>
    <xdr:clientData/>
  </xdr:twoCellAnchor>
  <xdr:twoCellAnchor editAs="oneCell">
    <xdr:from>
      <xdr:col>4</xdr:col>
      <xdr:colOff>0</xdr:colOff>
      <xdr:row>625</xdr:row>
      <xdr:rowOff>0</xdr:rowOff>
    </xdr:from>
    <xdr:to>
      <xdr:col>5</xdr:col>
      <xdr:colOff>792480</xdr:colOff>
      <xdr:row>625</xdr:row>
      <xdr:rowOff>144780</xdr:rowOff>
    </xdr:to>
    <xdr:sp macro="" textlink="">
      <xdr:nvSpPr>
        <xdr:cNvPr id="7" name="AutoShape 1" descr="&amp;Ucy;&amp;yucy;&amp;tcy;"/>
        <xdr:cNvSpPr>
          <a:spLocks noChangeAspect="1" noChangeArrowheads="1"/>
        </xdr:cNvSpPr>
      </xdr:nvSpPr>
      <xdr:spPr bwMode="auto">
        <a:xfrm>
          <a:off x="1737360" y="302887380"/>
          <a:ext cx="1432560" cy="144780"/>
        </a:xfrm>
        <a:prstGeom prst="rect">
          <a:avLst/>
        </a:prstGeom>
        <a:noFill/>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pcarlo.ru/products_pictures/m_kater05.22.jpg" TargetMode="External"/><Relationship Id="rId299" Type="http://schemas.openxmlformats.org/officeDocument/2006/relationships/hyperlink" Target="http://www.komfort-city.ru/userFiles/pic/Bonnel/pic/premier600.gif" TargetMode="External"/><Relationship Id="rId21" Type="http://schemas.openxmlformats.org/officeDocument/2006/relationships/hyperlink" Target="http://www.pcarlo.ru/products_pictures/sma_boyarynya%20KUD-05.00.jpg" TargetMode="External"/><Relationship Id="rId63" Type="http://schemas.openxmlformats.org/officeDocument/2006/relationships/hyperlink" Target="http://www.pcarlo.ru/products_pictures/med_mostik-laz%20isu-01.18.jpg" TargetMode="External"/><Relationship Id="rId159" Type="http://schemas.openxmlformats.org/officeDocument/2006/relationships/hyperlink" Target="http://www.pcarlo.ru/products_pictures/bum%20raznovisotniy_med.jpg" TargetMode="External"/><Relationship Id="rId324" Type="http://schemas.openxmlformats.org/officeDocument/2006/relationships/hyperlink" Target="http://www.komfort-city.ru/userFiles/pic/nezavisim/big/prezident.gif" TargetMode="External"/><Relationship Id="rId366" Type="http://schemas.openxmlformats.org/officeDocument/2006/relationships/hyperlink" Target="http://www.komfort-city.ru/userFiles/pic/nezavisim/big/effect.gif" TargetMode="External"/><Relationship Id="rId170" Type="http://schemas.openxmlformats.org/officeDocument/2006/relationships/hyperlink" Target="http://www.pcarlo.ru/products_pictures/med_besedka%20malaya.jpg" TargetMode="External"/><Relationship Id="rId226" Type="http://schemas.openxmlformats.org/officeDocument/2006/relationships/hyperlink" Target="http://www.pcarlo.ru/products_pictures/med_ograzdenie%20festoni.jpg" TargetMode="External"/><Relationship Id="rId433" Type="http://schemas.openxmlformats.org/officeDocument/2006/relationships/hyperlink" Target="http://www.komfort-city.ru/userFiles/pic/bespr/pic/olimp600.gif" TargetMode="External"/><Relationship Id="rId268" Type="http://schemas.openxmlformats.org/officeDocument/2006/relationships/hyperlink" Target="http://www.komfort-city.ru/userFiles/pic/detsk/big/optima140.gif" TargetMode="External"/><Relationship Id="rId475" Type="http://schemas.openxmlformats.org/officeDocument/2006/relationships/hyperlink" Target="http://www.kwa.ru/images/catalog/10684-8-70_prew.jpg" TargetMode="External"/><Relationship Id="rId32" Type="http://schemas.openxmlformats.org/officeDocument/2006/relationships/hyperlink" Target="http://www.pcarlo.ru/products_pictures/kompleks%20yagodka_sma.jpg" TargetMode="External"/><Relationship Id="rId74" Type="http://schemas.openxmlformats.org/officeDocument/2006/relationships/hyperlink" Target="http://www.pcarlo.ru/products_pictures/med_kacheli%20kakadu%20isu-07.03.jpg" TargetMode="External"/><Relationship Id="rId128" Type="http://schemas.openxmlformats.org/officeDocument/2006/relationships/hyperlink" Target="http://www.pcarlo.ru/products_pictures/med_gorka%20s%20met%20skatom%20isu-06.09.jpg" TargetMode="External"/><Relationship Id="rId335" Type="http://schemas.openxmlformats.org/officeDocument/2006/relationships/hyperlink" Target="http://www.komfort-city.ru/userFiles/pic/nezavisim/big/komfort600.gif" TargetMode="External"/><Relationship Id="rId377" Type="http://schemas.openxmlformats.org/officeDocument/2006/relationships/hyperlink" Target="http://www.komfort-city.ru/userFiles/pic/nezavisim/big/effect.gif" TargetMode="External"/><Relationship Id="rId500" Type="http://schemas.openxmlformats.org/officeDocument/2006/relationships/hyperlink" Target="http://www.kwa.ru/upload/resize_cache/iblock/6c9/540_361_1742c89bd31d31e706694c01794f9666d/6c9555011e09ba7157701c7b7514e6ed.jpg" TargetMode="External"/><Relationship Id="rId5" Type="http://schemas.openxmlformats.org/officeDocument/2006/relationships/hyperlink" Target="http://diana-russo.ru/pics500/userimages/article/neposeda_11842309176pr__1.jpg" TargetMode="External"/><Relationship Id="rId181" Type="http://schemas.openxmlformats.org/officeDocument/2006/relationships/hyperlink" Target="http://www.pcarlo.ru/products_pictures/med_syr.jpg" TargetMode="External"/><Relationship Id="rId237" Type="http://schemas.openxmlformats.org/officeDocument/2006/relationships/hyperlink" Target="http://www.pcarlo.ru/products_pictures/m_shirma%20buratino%20.jpg" TargetMode="External"/><Relationship Id="rId402" Type="http://schemas.openxmlformats.org/officeDocument/2006/relationships/hyperlink" Target="http://www.komfort-city.ru/userFiles/pic/bespr/pic/duna600.gif" TargetMode="External"/><Relationship Id="rId279" Type="http://schemas.openxmlformats.org/officeDocument/2006/relationships/hyperlink" Target="http://www.komfort-city.ru/userFiles/pic/detsk/big/gerkules.gif" TargetMode="External"/><Relationship Id="rId444" Type="http://schemas.openxmlformats.org/officeDocument/2006/relationships/hyperlink" Target="http://www.kwa.ru/images/catalog/5786_prew.jpg" TargetMode="External"/><Relationship Id="rId486" Type="http://schemas.openxmlformats.org/officeDocument/2006/relationships/hyperlink" Target="http://www.kwa.ru/images/catalog/Madras.jpg" TargetMode="External"/><Relationship Id="rId43" Type="http://schemas.openxmlformats.org/officeDocument/2006/relationships/hyperlink" Target="http://www.pcarlo.ru/products_pictures/sma_sportkompleks%20syr.jpg" TargetMode="External"/><Relationship Id="rId139" Type="http://schemas.openxmlformats.org/officeDocument/2006/relationships/hyperlink" Target="http://www.pcarlo.ru/products_pictures/med_mashinka%20dzhip.jpg" TargetMode="External"/><Relationship Id="rId290" Type="http://schemas.openxmlformats.org/officeDocument/2006/relationships/hyperlink" Target="http://www.komfort-city.ru/userFiles/pic/Bonnel/pic/kokos600.gif" TargetMode="External"/><Relationship Id="rId304" Type="http://schemas.openxmlformats.org/officeDocument/2006/relationships/hyperlink" Target="http://www.komfort-city.ru/userFiles/pic/Bonnel/pic/premier600.gif" TargetMode="External"/><Relationship Id="rId346" Type="http://schemas.openxmlformats.org/officeDocument/2006/relationships/hyperlink" Target="http://www.komfort-city.ru/userFiles/pic/nezavisim/big/elegant.gif" TargetMode="External"/><Relationship Id="rId388" Type="http://schemas.openxmlformats.org/officeDocument/2006/relationships/hyperlink" Target="http://www.komfort-city.ru/userFiles/pic/nezavisim/big/optimazl.gif" TargetMode="External"/><Relationship Id="rId511" Type="http://schemas.openxmlformats.org/officeDocument/2006/relationships/hyperlink" Target="http://www.kwa.ru/upload/resize_cache/iblock/bb8/540_394_1742c89bd31d31e706694c01794f9666d/Everton-70.jpg" TargetMode="External"/><Relationship Id="rId85" Type="http://schemas.openxmlformats.org/officeDocument/2006/relationships/hyperlink" Target="http://www.pcarlo.ru/products_pictures/med_ka4al_malinka_04.05.jpg" TargetMode="External"/><Relationship Id="rId150" Type="http://schemas.openxmlformats.org/officeDocument/2006/relationships/hyperlink" Target="http://www.pcarlo.ru/products_pictures/med_turnik%20detskiy.jpg" TargetMode="External"/><Relationship Id="rId192" Type="http://schemas.openxmlformats.org/officeDocument/2006/relationships/hyperlink" Target="http://www.pcarlo.ru/products_pictures/med_rytsarskaya%20maf-s-08.01.jpg" TargetMode="External"/><Relationship Id="rId206" Type="http://schemas.openxmlformats.org/officeDocument/2006/relationships/hyperlink" Target="http://www.pcarlo.ru/products_pictures/med_detskaya.jpg" TargetMode="External"/><Relationship Id="rId413" Type="http://schemas.openxmlformats.org/officeDocument/2006/relationships/hyperlink" Target="http://www.komfort-city.ru/userFiles/pic/bespr/pic/olimpPPU600.gif" TargetMode="External"/><Relationship Id="rId248" Type="http://schemas.openxmlformats.org/officeDocument/2006/relationships/hyperlink" Target="http://www.rina-mebel.ru/usr/image/London_1.jpg" TargetMode="External"/><Relationship Id="rId455" Type="http://schemas.openxmlformats.org/officeDocument/2006/relationships/hyperlink" Target="http://www.kwa.ru/images/catalog/5776_prew.jpg" TargetMode="External"/><Relationship Id="rId497" Type="http://schemas.openxmlformats.org/officeDocument/2006/relationships/hyperlink" Target="http://www.kwa.ru/images/catalog/2111-5-1N_prew.jpg" TargetMode="External"/><Relationship Id="rId12" Type="http://schemas.openxmlformats.org/officeDocument/2006/relationships/hyperlink" Target="http://www.rina-mebel.ru/usr/image/akk01%20razl.jpg" TargetMode="External"/><Relationship Id="rId108" Type="http://schemas.openxmlformats.org/officeDocument/2006/relationships/hyperlink" Target="http://www.pcarlo.ru/products_pictures/med_pesochnitsa%20korablik%20s%20kayutoy%20isu-05.13.jpg" TargetMode="External"/><Relationship Id="rId315" Type="http://schemas.openxmlformats.org/officeDocument/2006/relationships/hyperlink" Target="http://www.komfort-city.ru/userFiles/pic/nezavisim/big/elit.gif" TargetMode="External"/><Relationship Id="rId357" Type="http://schemas.openxmlformats.org/officeDocument/2006/relationships/hyperlink" Target="http://www.komfort-city.ru/userFiles/pic/nezavisim/big/lux.gif" TargetMode="External"/><Relationship Id="rId522" Type="http://schemas.openxmlformats.org/officeDocument/2006/relationships/hyperlink" Target="http://www.kwa.ru/images/catalog/Arizona_lounge.jpg" TargetMode="External"/><Relationship Id="rId54" Type="http://schemas.openxmlformats.org/officeDocument/2006/relationships/hyperlink" Target="http://www.pcarlo.ru/products_pictures/med_dino_vysokiy.jpg" TargetMode="External"/><Relationship Id="rId96" Type="http://schemas.openxmlformats.org/officeDocument/2006/relationships/hyperlink" Target="http://www.pcarlo.ru/products_pictures/med_s%20kryshkoi.jpg" TargetMode="External"/><Relationship Id="rId161" Type="http://schemas.openxmlformats.org/officeDocument/2006/relationships/hyperlink" Target="http://www.pcarlo.ru/products_pictures/med_veranda%20vesna%20so%20skameykami%2002.02.01.jpg" TargetMode="External"/><Relationship Id="rId217" Type="http://schemas.openxmlformats.org/officeDocument/2006/relationships/hyperlink" Target="http://www.pcarlo.ru/products_pictures/med_banketka%20ulitsa%20slon_f.jpg" TargetMode="External"/><Relationship Id="rId399" Type="http://schemas.openxmlformats.org/officeDocument/2006/relationships/hyperlink" Target="http://www.komfort-city.ru/userFiles/pic/bespr/pic/duna600.gif" TargetMode="External"/><Relationship Id="rId259" Type="http://schemas.openxmlformats.org/officeDocument/2006/relationships/hyperlink" Target="http://www.komfort-city.ru/userFiles/pic/detsk/big/effect.gif" TargetMode="External"/><Relationship Id="rId424" Type="http://schemas.openxmlformats.org/officeDocument/2006/relationships/hyperlink" Target="http://www.komfort-city.ru/userFiles/pic/bespr/pic/selena600.gif" TargetMode="External"/><Relationship Id="rId466" Type="http://schemas.openxmlformats.org/officeDocument/2006/relationships/hyperlink" Target="http://www.kwa.ru/images/catalog/5721-5-7_prew.jpg" TargetMode="External"/><Relationship Id="rId23" Type="http://schemas.openxmlformats.org/officeDocument/2006/relationships/hyperlink" Target="http://www.pcarlo.ru/products_pictures/sma_kompleks%20solnyshko%20kud-06.01%202.jpg" TargetMode="External"/><Relationship Id="rId119" Type="http://schemas.openxmlformats.org/officeDocument/2006/relationships/hyperlink" Target="http://www.pcarlo.ru/products_pictures/med_gorka%20romashka.jpg" TargetMode="External"/><Relationship Id="rId270" Type="http://schemas.openxmlformats.org/officeDocument/2006/relationships/hyperlink" Target="http://www.komfort-city.ru/userFiles/pic/detsk/big/optima140.gif" TargetMode="External"/><Relationship Id="rId326" Type="http://schemas.openxmlformats.org/officeDocument/2006/relationships/hyperlink" Target="http://www.komfort-city.ru/userFiles/pic/nezavisim/big/flagman600.gif" TargetMode="External"/><Relationship Id="rId65" Type="http://schemas.openxmlformats.org/officeDocument/2006/relationships/hyperlink" Target="http://www.pcarlo.ru/products_pictures/med_rukohod%20s%20lazami.jpg" TargetMode="External"/><Relationship Id="rId130" Type="http://schemas.openxmlformats.org/officeDocument/2006/relationships/hyperlink" Target="http://www.pcarlo.ru/products_pictures/med_gorka%20geometriya%20isu-06.11.jpg" TargetMode="External"/><Relationship Id="rId368" Type="http://schemas.openxmlformats.org/officeDocument/2006/relationships/hyperlink" Target="http://www.komfort-city.ru/userFiles/pic/nezavisim/big/effect.gif" TargetMode="External"/><Relationship Id="rId172" Type="http://schemas.openxmlformats.org/officeDocument/2006/relationships/hyperlink" Target="http://www.pcarlo.ru/products_pictures/med_besedka%20vozdushnaya.jpg" TargetMode="External"/><Relationship Id="rId228" Type="http://schemas.openxmlformats.org/officeDocument/2006/relationships/hyperlink" Target="http://www.pcarlo.ru/products_pictures/cat26.jpg" TargetMode="External"/><Relationship Id="rId435" Type="http://schemas.openxmlformats.org/officeDocument/2006/relationships/hyperlink" Target="http://www.komfort-city.ru/userFiles/pic/bespr/pic/triumf600.gif" TargetMode="External"/><Relationship Id="rId477" Type="http://schemas.openxmlformats.org/officeDocument/2006/relationships/hyperlink" Target="http://www.kwa.ru/images/catalog/tara.jpg" TargetMode="External"/><Relationship Id="rId281" Type="http://schemas.openxmlformats.org/officeDocument/2006/relationships/hyperlink" Target="http://www.komfort-city.ru/userFiles/pic/detsk/big/gerkules.gif" TargetMode="External"/><Relationship Id="rId337" Type="http://schemas.openxmlformats.org/officeDocument/2006/relationships/hyperlink" Target="http://www.komfort-city.ru/userFiles/pic/nezavisim/big/komfort600.gif" TargetMode="External"/><Relationship Id="rId502" Type="http://schemas.openxmlformats.org/officeDocument/2006/relationships/hyperlink" Target="http://www.kwa.ru/images/catalog/10747_prew.jpg" TargetMode="External"/><Relationship Id="rId34" Type="http://schemas.openxmlformats.org/officeDocument/2006/relationships/hyperlink" Target="http://www.pcarlo.ru/products_pictures/kompleks%20ulichniy%20korabl%202%20(1)_sma.jpg" TargetMode="External"/><Relationship Id="rId76" Type="http://schemas.openxmlformats.org/officeDocument/2006/relationships/hyperlink" Target="http://www.pcarlo.ru/products_pictures/med_kachalka%20duga%20isu-07.jpg" TargetMode="External"/><Relationship Id="rId141" Type="http://schemas.openxmlformats.org/officeDocument/2006/relationships/hyperlink" Target="http://www.pcarlo.ru/products_pictures/mashinka%20gruzovichok%20s%20gorkoy_med.jpg" TargetMode="External"/><Relationship Id="rId379" Type="http://schemas.openxmlformats.org/officeDocument/2006/relationships/hyperlink" Target="http://www.komfort-city.ru/userFiles/pic/nezavisim/big/effect.gif" TargetMode="External"/><Relationship Id="rId7" Type="http://schemas.openxmlformats.org/officeDocument/2006/relationships/hyperlink" Target="http://diana-russo.ru/pics500/userimages/article/kompyuternii_stol_i_tumba1493275579Neposeda__stol.jpg" TargetMode="External"/><Relationship Id="rId183" Type="http://schemas.openxmlformats.org/officeDocument/2006/relationships/hyperlink" Target="http://www.pcarlo.ru/products_pictures/med_solnyshko.jpg" TargetMode="External"/><Relationship Id="rId239" Type="http://schemas.openxmlformats.org/officeDocument/2006/relationships/hyperlink" Target="http://www.pcarlo.ru/products_pictures/med_polyanka.jpg" TargetMode="External"/><Relationship Id="rId390" Type="http://schemas.openxmlformats.org/officeDocument/2006/relationships/hyperlink" Target="http://www.komfort-city.ru/userFiles/pic/nezavisim/big/optimazl.gif" TargetMode="External"/><Relationship Id="rId404" Type="http://schemas.openxmlformats.org/officeDocument/2006/relationships/hyperlink" Target="http://www.komfort-city.ru/userFiles/pic/bespr/pic/duna600.gif" TargetMode="External"/><Relationship Id="rId446" Type="http://schemas.openxmlformats.org/officeDocument/2006/relationships/hyperlink" Target="http://www.kwa.ru/images/catalog/5792-61_prew.jpg" TargetMode="External"/><Relationship Id="rId250" Type="http://schemas.openxmlformats.org/officeDocument/2006/relationships/hyperlink" Target="http://www.rina-mebel.ru/usr/image/elf-02_1.jpg" TargetMode="External"/><Relationship Id="rId292" Type="http://schemas.openxmlformats.org/officeDocument/2006/relationships/hyperlink" Target="http://www.komfort-city.ru/userFiles/pic/Bonnel/pic/kokos600.gif" TargetMode="External"/><Relationship Id="rId306" Type="http://schemas.openxmlformats.org/officeDocument/2006/relationships/hyperlink" Target="http://www.komfort-city.ru/userFiles/pic/nezavisim/big/superoptima.gif" TargetMode="External"/><Relationship Id="rId488" Type="http://schemas.openxmlformats.org/officeDocument/2006/relationships/hyperlink" Target="http://www.kwa.ru/images/catalog/1768_prew.jpg" TargetMode="External"/><Relationship Id="rId45" Type="http://schemas.openxmlformats.org/officeDocument/2006/relationships/hyperlink" Target="http://www.pcarlo.ru/products_pictures/s_atlet09.06.jpg" TargetMode="External"/><Relationship Id="rId87" Type="http://schemas.openxmlformats.org/officeDocument/2006/relationships/hyperlink" Target="http://www.pcarlo.ru/products_pictures/med_kachalka%20veterok%20isu-04.07.jpg" TargetMode="External"/><Relationship Id="rId110" Type="http://schemas.openxmlformats.org/officeDocument/2006/relationships/hyperlink" Target="http://www.pcarlo.ru/products_pictures/pesochnica%20pod%20derevom_med.jpg" TargetMode="External"/><Relationship Id="rId348" Type="http://schemas.openxmlformats.org/officeDocument/2006/relationships/hyperlink" Target="http://www.komfort-city.ru/userFiles/pic/nezavisim/big/elegant.gif" TargetMode="External"/><Relationship Id="rId513" Type="http://schemas.openxmlformats.org/officeDocument/2006/relationships/hyperlink" Target="http://www.kwa.ru/upload/resize_cache/iblock/1db/540_382_1742c89bd31d31e706694c01794f9666d/Everton_10742.jpg" TargetMode="External"/><Relationship Id="rId152" Type="http://schemas.openxmlformats.org/officeDocument/2006/relationships/hyperlink" Target="http://www.pcarlo.ru/products_pictures/med_laz%20labirint%20sou-01.12.jpg" TargetMode="External"/><Relationship Id="rId194" Type="http://schemas.openxmlformats.org/officeDocument/2006/relationships/hyperlink" Target="http://www.pcarlo.ru/products_pictures/skameyka%20sadovaya_med.jpg" TargetMode="External"/><Relationship Id="rId208" Type="http://schemas.openxmlformats.org/officeDocument/2006/relationships/hyperlink" Target="http://www.pcarlo.ru/products_pictures/med_banketka%20ulitsa%20zvezda_f.jpg" TargetMode="External"/><Relationship Id="rId415" Type="http://schemas.openxmlformats.org/officeDocument/2006/relationships/hyperlink" Target="http://www.komfort-city.ru/userFiles/pic/bespr/pic/olimpPPU600.gif" TargetMode="External"/><Relationship Id="rId457" Type="http://schemas.openxmlformats.org/officeDocument/2006/relationships/hyperlink" Target="http://www.kwa.ru/images/catalog/Victoria.jpg" TargetMode="External"/><Relationship Id="rId261" Type="http://schemas.openxmlformats.org/officeDocument/2006/relationships/hyperlink" Target="http://www.komfort-city.ru/userFiles/pic/detsk/big/effect.gif" TargetMode="External"/><Relationship Id="rId499" Type="http://schemas.openxmlformats.org/officeDocument/2006/relationships/hyperlink" Target="http://www.kwa.ru/upload/resize_cache/iblock/6c9/540_361_1742c89bd31d31e706694c01794f9666d/6c9555011e09ba7157701c7b7514e6ed.jpg" TargetMode="External"/><Relationship Id="rId14" Type="http://schemas.openxmlformats.org/officeDocument/2006/relationships/hyperlink" Target="http://www.rina-mebel.ru/usr/image/Kushetka%20Minni.jpg" TargetMode="External"/><Relationship Id="rId56" Type="http://schemas.openxmlformats.org/officeDocument/2006/relationships/hyperlink" Target="http://www.pcarlo.ru/products_pictures/sma_skalolaz%20so%20stenkoy%20isu-01.09.jpg" TargetMode="External"/><Relationship Id="rId317" Type="http://schemas.openxmlformats.org/officeDocument/2006/relationships/hyperlink" Target="http://www.komfort-city.ru/userFiles/pic/nezavisim/big/elit.gif" TargetMode="External"/><Relationship Id="rId359" Type="http://schemas.openxmlformats.org/officeDocument/2006/relationships/hyperlink" Target="http://www.komfort-city.ru/userFiles/pic/nezavisim/big/lux.gif" TargetMode="External"/><Relationship Id="rId524" Type="http://schemas.openxmlformats.org/officeDocument/2006/relationships/hyperlink" Target="http://www.kwa.ru/upload/resize_cache/iblock/84d/540_455_1742c89bd31d31e706694c01794f9666d/Arizona_soffgrupp.jpg" TargetMode="External"/><Relationship Id="rId8" Type="http://schemas.openxmlformats.org/officeDocument/2006/relationships/hyperlink" Target="http://diana-russo.ru/pics200/userimages/article/kompyuternii_stol_i_tumba1313970000Neposeda__tumba.jpg" TargetMode="External"/><Relationship Id="rId98" Type="http://schemas.openxmlformats.org/officeDocument/2006/relationships/hyperlink" Target="http://www.pcarlo.ru/products_pictures/med_pesochnitsa%20luzhok%20isu-05.03.jpg" TargetMode="External"/><Relationship Id="rId121" Type="http://schemas.openxmlformats.org/officeDocument/2006/relationships/hyperlink" Target="http://www.pcarlo.ru/products_pictures/med_gorka%201m%20tsvetok%20isu-06.04.jpg" TargetMode="External"/><Relationship Id="rId142" Type="http://schemas.openxmlformats.org/officeDocument/2006/relationships/hyperlink" Target="http://www.pcarlo.ru/products_pictures/traktor%20s%20gorkoy%20chetra%20ISU-11.09_med.JPG" TargetMode="External"/><Relationship Id="rId163" Type="http://schemas.openxmlformats.org/officeDocument/2006/relationships/hyperlink" Target="http://www.pcarlo.ru/products_pictures/med_veranda%20kosmos%20so%20skameykami%2002.02.03.jpg" TargetMode="External"/><Relationship Id="rId184" Type="http://schemas.openxmlformats.org/officeDocument/2006/relationships/hyperlink" Target="http://www.pcarlo.ru/products_pictures/med_oblako.jpg" TargetMode="External"/><Relationship Id="rId219" Type="http://schemas.openxmlformats.org/officeDocument/2006/relationships/hyperlink" Target="http://www.pcarlo.ru/products_pictures/med_Arka%20Malinka.jpg" TargetMode="External"/><Relationship Id="rId370" Type="http://schemas.openxmlformats.org/officeDocument/2006/relationships/hyperlink" Target="http://www.komfort-city.ru/userFiles/pic/nezavisim/big/recordzl.gif" TargetMode="External"/><Relationship Id="rId391" Type="http://schemas.openxmlformats.org/officeDocument/2006/relationships/hyperlink" Target="http://www.komfort-city.ru/userFiles/pic/nezavisim/big/optimazl.gif" TargetMode="External"/><Relationship Id="rId405" Type="http://schemas.openxmlformats.org/officeDocument/2006/relationships/hyperlink" Target="http://www.komfort-city.ru/userFiles/pic/bespr/pic/spartak600.gif" TargetMode="External"/><Relationship Id="rId426" Type="http://schemas.openxmlformats.org/officeDocument/2006/relationships/hyperlink" Target="http://www.komfort-city.ru/userFiles/pic/bespr/pic/selena600.gif" TargetMode="External"/><Relationship Id="rId447" Type="http://schemas.openxmlformats.org/officeDocument/2006/relationships/hyperlink" Target="http://www.kwa.ru/images/catalog/5796_prew.jpg" TargetMode="External"/><Relationship Id="rId230" Type="http://schemas.openxmlformats.org/officeDocument/2006/relationships/hyperlink" Target="http://www.pcarlo.ru/products_pictures/M_divaniKreslo.jpg" TargetMode="External"/><Relationship Id="rId251" Type="http://schemas.openxmlformats.org/officeDocument/2006/relationships/hyperlink" Target="http://www.rina-mebel.ru/usr/image/Lider%20kushetka.jpg" TargetMode="External"/><Relationship Id="rId468" Type="http://schemas.openxmlformats.org/officeDocument/2006/relationships/hyperlink" Target="http://www.kwa.ru/images/catalog/Lorna_Jakarta.jpg" TargetMode="External"/><Relationship Id="rId489" Type="http://schemas.openxmlformats.org/officeDocument/2006/relationships/hyperlink" Target="http://www.kwa.ru/images/catalog/2021_prew.jpg" TargetMode="External"/><Relationship Id="rId25" Type="http://schemas.openxmlformats.org/officeDocument/2006/relationships/hyperlink" Target="http://www.pcarlo.ru/products_pictures/sma_kompleks%20kaut-kompaniya%20kud-07.02.jpg" TargetMode="External"/><Relationship Id="rId46" Type="http://schemas.openxmlformats.org/officeDocument/2006/relationships/hyperlink" Target="http://www.pcarlo.ru/products_pictures/sportivniy%20kompleks%20dobrinya_sma.jpg" TargetMode="External"/><Relationship Id="rId67" Type="http://schemas.openxmlformats.org/officeDocument/2006/relationships/hyperlink" Target="http://www.pcarlo.ru/products_pictures/med_laz%20muravied%20isu-01.23.jpg" TargetMode="External"/><Relationship Id="rId272" Type="http://schemas.openxmlformats.org/officeDocument/2006/relationships/hyperlink" Target="http://www.komfort-city.ru/userFiles/pic/detsk/big/optima140.gif" TargetMode="External"/><Relationship Id="rId293" Type="http://schemas.openxmlformats.org/officeDocument/2006/relationships/hyperlink" Target="http://www.komfort-city.ru/userFiles/pic/Bonnel/pic/kokos600.gif" TargetMode="External"/><Relationship Id="rId307" Type="http://schemas.openxmlformats.org/officeDocument/2006/relationships/hyperlink" Target="http://www.komfort-city.ru/userFiles/pic/nezavisim/big/superoptima.gif" TargetMode="External"/><Relationship Id="rId328" Type="http://schemas.openxmlformats.org/officeDocument/2006/relationships/hyperlink" Target="http://www.komfort-city.ru/userFiles/pic/nezavisim/big/flagman600.gif" TargetMode="External"/><Relationship Id="rId349" Type="http://schemas.openxmlformats.org/officeDocument/2006/relationships/hyperlink" Target="http://www.komfort-city.ru/userFiles/pic/nezavisim/big/elegant.gif" TargetMode="External"/><Relationship Id="rId514" Type="http://schemas.openxmlformats.org/officeDocument/2006/relationships/hyperlink" Target="http://www.kwa.ru/upload/resize_cache/iblock/1db/540_382_1742c89bd31d31e706694c01794f9666d/Everton_10742.jpg" TargetMode="External"/><Relationship Id="rId88" Type="http://schemas.openxmlformats.org/officeDocument/2006/relationships/hyperlink" Target="http://www.pcarlo.ru/products_pictures/med_karusel%20isu-08.01.jpg" TargetMode="External"/><Relationship Id="rId111" Type="http://schemas.openxmlformats.org/officeDocument/2006/relationships/hyperlink" Target="http://www.pcarlo.ru/products_pictures/med_pesochnica%20krepost.jpg" TargetMode="External"/><Relationship Id="rId132" Type="http://schemas.openxmlformats.org/officeDocument/2006/relationships/hyperlink" Target="http://www.pcarlo.ru/products_pictures/gorka%20chervyak_med.jpg" TargetMode="External"/><Relationship Id="rId153" Type="http://schemas.openxmlformats.org/officeDocument/2006/relationships/hyperlink" Target="http://www.pcarlo.ru/products_pictures/mishen_med.jpg" TargetMode="External"/><Relationship Id="rId174" Type="http://schemas.openxmlformats.org/officeDocument/2006/relationships/hyperlink" Target="http://www.pcarlo.ru/products_pictures/m_let.jpg" TargetMode="External"/><Relationship Id="rId195" Type="http://schemas.openxmlformats.org/officeDocument/2006/relationships/hyperlink" Target="http://www.pcarlo.ru/products_pictures/stol%20ulichniy_med.jpg" TargetMode="External"/><Relationship Id="rId209" Type="http://schemas.openxmlformats.org/officeDocument/2006/relationships/hyperlink" Target="http://www.pcarlo.ru/products_pictures/med_stol%20so%20skameykami.jpg" TargetMode="External"/><Relationship Id="rId360" Type="http://schemas.openxmlformats.org/officeDocument/2006/relationships/hyperlink" Target="http://www.komfort-city.ru/userFiles/pic/nezavisim/big/lux.gif" TargetMode="External"/><Relationship Id="rId381" Type="http://schemas.openxmlformats.org/officeDocument/2006/relationships/hyperlink" Target="http://www.komfort-city.ru/userFiles/pic/nezavisim/big/orto.gif" TargetMode="External"/><Relationship Id="rId416" Type="http://schemas.openxmlformats.org/officeDocument/2006/relationships/hyperlink" Target="http://www.komfort-city.ru/userFiles/pic/bespr/pic/olimpPPU600.gif" TargetMode="External"/><Relationship Id="rId220" Type="http://schemas.openxmlformats.org/officeDocument/2006/relationships/hyperlink" Target="http://www.pcarlo.ru/products_pictures/sma_Arka%20Kamennyy%20velikan.jpg" TargetMode="External"/><Relationship Id="rId241" Type="http://schemas.openxmlformats.org/officeDocument/2006/relationships/hyperlink" Target="http://www.pcarlo.ru/products_pictures/med_zhirafy%20modif01_2.jpg" TargetMode="External"/><Relationship Id="rId437" Type="http://schemas.openxmlformats.org/officeDocument/2006/relationships/hyperlink" Target="http://www.komfort-city.ru/userFiles/pic/bespr/pic/triumf600.gif" TargetMode="External"/><Relationship Id="rId458" Type="http://schemas.openxmlformats.org/officeDocument/2006/relationships/hyperlink" Target="http://www.kwa.ru/images/catalog/Victoria.jpg" TargetMode="External"/><Relationship Id="rId479" Type="http://schemas.openxmlformats.org/officeDocument/2006/relationships/hyperlink" Target="http://www.kwa.ru/images/catalog/5761-61-61_prew.jpg" TargetMode="External"/><Relationship Id="rId15" Type="http://schemas.openxmlformats.org/officeDocument/2006/relationships/hyperlink" Target="http://www.rina-mebel.ru/usr/image/akk-port01.jpg" TargetMode="External"/><Relationship Id="rId36" Type="http://schemas.openxmlformats.org/officeDocument/2006/relationships/hyperlink" Target="http://www.pcarlo.ru/products_pictures/sma_polyanka.jpg" TargetMode="External"/><Relationship Id="rId57" Type="http://schemas.openxmlformats.org/officeDocument/2006/relationships/hyperlink" Target="http://www.pcarlo.ru/products_pictures/med_parus%20isu-01.10.jpg" TargetMode="External"/><Relationship Id="rId262" Type="http://schemas.openxmlformats.org/officeDocument/2006/relationships/hyperlink" Target="http://www.komfort-city.ru/userFiles/pic/detsk/big/effect.gif" TargetMode="External"/><Relationship Id="rId283" Type="http://schemas.openxmlformats.org/officeDocument/2006/relationships/hyperlink" Target="http://www.komfort-city.ru/userFiles/pic/detsk/big/gerkules.gif" TargetMode="External"/><Relationship Id="rId318" Type="http://schemas.openxmlformats.org/officeDocument/2006/relationships/hyperlink" Target="http://www.komfort-city.ru/userFiles/pic/nezavisim/big/elit.gif" TargetMode="External"/><Relationship Id="rId339" Type="http://schemas.openxmlformats.org/officeDocument/2006/relationships/hyperlink" Target="http://www.komfort-city.ru/userFiles/pic/nezavisim/big/komfort600.gif" TargetMode="External"/><Relationship Id="rId490" Type="http://schemas.openxmlformats.org/officeDocument/2006/relationships/hyperlink" Target="http://www.kwa.ru/images/catalog/1765HA-21_prew.jpg" TargetMode="External"/><Relationship Id="rId504" Type="http://schemas.openxmlformats.org/officeDocument/2006/relationships/hyperlink" Target="http://www.kwa.ru/images/catalog/10743_prew.jpg" TargetMode="External"/><Relationship Id="rId525" Type="http://schemas.openxmlformats.org/officeDocument/2006/relationships/hyperlink" Target="http://www.kwa.ru/images/catalog/206605_prew.jpg" TargetMode="External"/><Relationship Id="rId78" Type="http://schemas.openxmlformats.org/officeDocument/2006/relationships/hyperlink" Target="http://www.pcarlo.ru/products_pictures/med_kacheli%20lodochka%20isu-07.08.jpg" TargetMode="External"/><Relationship Id="rId99" Type="http://schemas.openxmlformats.org/officeDocument/2006/relationships/hyperlink" Target="http://www.pcarlo.ru/products_pictures/med_pesochnitsa%20ugolki.jpg" TargetMode="External"/><Relationship Id="rId101" Type="http://schemas.openxmlformats.org/officeDocument/2006/relationships/hyperlink" Target="http://www.pcarlo.ru/products_pictures/med_pesochnitsa%20s%20zontom%20isu-05.06.jpg" TargetMode="External"/><Relationship Id="rId122" Type="http://schemas.openxmlformats.org/officeDocument/2006/relationships/hyperlink" Target="http://www.pcarlo.ru/products_pictures/gorka%20polutorometrovaya_med.jpg" TargetMode="External"/><Relationship Id="rId143" Type="http://schemas.openxmlformats.org/officeDocument/2006/relationships/hyperlink" Target="http://www.pcarlo.ru/products_pictures/svetofor_med.jpg" TargetMode="External"/><Relationship Id="rId164" Type="http://schemas.openxmlformats.org/officeDocument/2006/relationships/hyperlink" Target="http://www.pcarlo.ru/products_pictures/veranda%20konfetti_med.jpg" TargetMode="External"/><Relationship Id="rId185" Type="http://schemas.openxmlformats.org/officeDocument/2006/relationships/hyperlink" Target="http://www.pcarlo.ru/products_pictures/med_raduga%20maf-s-05.01.jpg" TargetMode="External"/><Relationship Id="rId350" Type="http://schemas.openxmlformats.org/officeDocument/2006/relationships/hyperlink" Target="http://www.komfort-city.ru/userFiles/pic/nezavisim/big/elegant.gif" TargetMode="External"/><Relationship Id="rId371" Type="http://schemas.openxmlformats.org/officeDocument/2006/relationships/hyperlink" Target="http://www.komfort-city.ru/userFiles/pic/nezavisim/big/recordzl.gif" TargetMode="External"/><Relationship Id="rId406" Type="http://schemas.openxmlformats.org/officeDocument/2006/relationships/hyperlink" Target="http://www.komfort-city.ru/userFiles/pic/bespr/pic/spartak600.gif" TargetMode="External"/><Relationship Id="rId9" Type="http://schemas.openxmlformats.org/officeDocument/2006/relationships/hyperlink" Target="http://diana-russo.ru/pics500/userimages/article/divan_eko_31541233004Eko__3.jpg" TargetMode="External"/><Relationship Id="rId210" Type="http://schemas.openxmlformats.org/officeDocument/2006/relationships/hyperlink" Target="http://www.pcarlo.ru/products_pictures/m_derevom-11.00.jpg" TargetMode="External"/><Relationship Id="rId392" Type="http://schemas.openxmlformats.org/officeDocument/2006/relationships/hyperlink" Target="http://www.komfort-city.ru/userFiles/pic/nezavisim/big/optimazl.gif" TargetMode="External"/><Relationship Id="rId427" Type="http://schemas.openxmlformats.org/officeDocument/2006/relationships/hyperlink" Target="http://www.komfort-city.ru/userFiles/pic/bespr/pic/selena600.gif" TargetMode="External"/><Relationship Id="rId448" Type="http://schemas.openxmlformats.org/officeDocument/2006/relationships/hyperlink" Target="http://www.kwa.ru/images/catalog/5791-61_prew.jpg" TargetMode="External"/><Relationship Id="rId469" Type="http://schemas.openxmlformats.org/officeDocument/2006/relationships/hyperlink" Target="http://www.kwa.ru/images/catalog/10631-5-5_prew.jpg" TargetMode="External"/><Relationship Id="rId26" Type="http://schemas.openxmlformats.org/officeDocument/2006/relationships/hyperlink" Target="http://www.pcarlo.ru/products_pictures/sma_kompleks%20buratino%20photo1.jpg" TargetMode="External"/><Relationship Id="rId231" Type="http://schemas.openxmlformats.org/officeDocument/2006/relationships/hyperlink" Target="http://www.pcarlo.ru/products_pictures/med_stenka%20gorodok_l.jpg" TargetMode="External"/><Relationship Id="rId252" Type="http://schemas.openxmlformats.org/officeDocument/2006/relationships/hyperlink" Target="http://www.rina-mebel.ru/usr/image/akk01.jpg" TargetMode="External"/><Relationship Id="rId273" Type="http://schemas.openxmlformats.org/officeDocument/2006/relationships/hyperlink" Target="http://www.komfort-city.ru/userFiles/pic/detsk/big/optima140.gif" TargetMode="External"/><Relationship Id="rId294" Type="http://schemas.openxmlformats.org/officeDocument/2006/relationships/hyperlink" Target="http://www.komfort-city.ru/userFiles/pic/Bonnel/pic/kokos+600.gif" TargetMode="External"/><Relationship Id="rId308" Type="http://schemas.openxmlformats.org/officeDocument/2006/relationships/hyperlink" Target="http://www.komfort-city.ru/userFiles/pic/nezavisim/big/superoptima.gif" TargetMode="External"/><Relationship Id="rId329" Type="http://schemas.openxmlformats.org/officeDocument/2006/relationships/hyperlink" Target="http://www.komfort-city.ru/userFiles/pic/nezavisim/big/flagman600.gif" TargetMode="External"/><Relationship Id="rId480" Type="http://schemas.openxmlformats.org/officeDocument/2006/relationships/hyperlink" Target="http://www.kwa.ru/images/catalog/5762-61-61_prew.jpg" TargetMode="External"/><Relationship Id="rId515" Type="http://schemas.openxmlformats.org/officeDocument/2006/relationships/hyperlink" Target="http://www.kwa.ru/upload/resize_cache/iblock/1db/540_382_1742c89bd31d31e706694c01794f9666d/Everton_10742.jpg" TargetMode="External"/><Relationship Id="rId47" Type="http://schemas.openxmlformats.org/officeDocument/2006/relationships/hyperlink" Target="http://www.pcarlo.ru/products_pictures/sportivniy%20kompleks%20maugli_sma.jpg" TargetMode="External"/><Relationship Id="rId68" Type="http://schemas.openxmlformats.org/officeDocument/2006/relationships/hyperlink" Target="http://www.pcarlo.ru/products_pictures/med_laz%20abstrakciya.jpg" TargetMode="External"/><Relationship Id="rId89" Type="http://schemas.openxmlformats.org/officeDocument/2006/relationships/hyperlink" Target="http://www.pcarlo.ru/products_pictures/karusel%20malutka_med.jpg" TargetMode="External"/><Relationship Id="rId112" Type="http://schemas.openxmlformats.org/officeDocument/2006/relationships/hyperlink" Target="http://www.pcarlo.ru/products_pictures/m_mashinka05.17.jpg" TargetMode="External"/><Relationship Id="rId133" Type="http://schemas.openxmlformats.org/officeDocument/2006/relationships/hyperlink" Target="http://www.pcarlo.ru/products_pictures/m_drakowa.jpg" TargetMode="External"/><Relationship Id="rId154" Type="http://schemas.openxmlformats.org/officeDocument/2006/relationships/hyperlink" Target="http://www.pcarlo.ru/products_pictures/med_shest%20s%20babochkoy%20sou-01.13.jpg" TargetMode="External"/><Relationship Id="rId175" Type="http://schemas.openxmlformats.org/officeDocument/2006/relationships/hyperlink" Target="http://www.pcarlo.ru/products_pictures/med_tsvetok1.jpg" TargetMode="External"/><Relationship Id="rId340" Type="http://schemas.openxmlformats.org/officeDocument/2006/relationships/hyperlink" Target="http://www.komfort-city.ru/userFiles/pic/nezavisim/big/komfort600.gif" TargetMode="External"/><Relationship Id="rId361" Type="http://schemas.openxmlformats.org/officeDocument/2006/relationships/hyperlink" Target="http://www.komfort-city.ru/userFiles/pic/nezavisim/big/lux.gif" TargetMode="External"/><Relationship Id="rId196" Type="http://schemas.openxmlformats.org/officeDocument/2006/relationships/hyperlink" Target="http://www.pcarlo.ru/products_pictures/stol%20so%20skameykami%20druzya_med.jpg" TargetMode="External"/><Relationship Id="rId200" Type="http://schemas.openxmlformats.org/officeDocument/2006/relationships/hyperlink" Target="http://www.pcarlo.ru/products_pictures/med_detki.jpg" TargetMode="External"/><Relationship Id="rId382" Type="http://schemas.openxmlformats.org/officeDocument/2006/relationships/hyperlink" Target="http://www.komfort-city.ru/userFiles/pic/nezavisim/big/orto.gif" TargetMode="External"/><Relationship Id="rId417" Type="http://schemas.openxmlformats.org/officeDocument/2006/relationships/hyperlink" Target="http://www.komfort-city.ru/userFiles/pic/bespr/pic/spartak600.gif" TargetMode="External"/><Relationship Id="rId438" Type="http://schemas.openxmlformats.org/officeDocument/2006/relationships/hyperlink" Target="http://www.komfort-city.ru/userFiles/pic/bespr/pic/triumf600.gif" TargetMode="External"/><Relationship Id="rId459" Type="http://schemas.openxmlformats.org/officeDocument/2006/relationships/hyperlink" Target="http://www.kwa.ru/images/catalog/Victoria.jpg" TargetMode="External"/><Relationship Id="rId16" Type="http://schemas.openxmlformats.org/officeDocument/2006/relationships/hyperlink" Target="http://www.pcarlo.ru/products_pictures/sma_zamok.jpg" TargetMode="External"/><Relationship Id="rId221" Type="http://schemas.openxmlformats.org/officeDocument/2006/relationships/hyperlink" Target="http://www.pcarlo.ru/products_pictures/m_mk.jpg" TargetMode="External"/><Relationship Id="rId242" Type="http://schemas.openxmlformats.org/officeDocument/2006/relationships/hyperlink" Target="http://www.pcarlo.ru/products_pictures/med_dom%20kompleks%20rosha-1.jpg" TargetMode="External"/><Relationship Id="rId263" Type="http://schemas.openxmlformats.org/officeDocument/2006/relationships/hyperlink" Target="http://www.komfort-city.ru/userFiles/pic/detsk/big/effect.gif" TargetMode="External"/><Relationship Id="rId284" Type="http://schemas.openxmlformats.org/officeDocument/2006/relationships/hyperlink" Target="http://www.komfort-city.ru/userFiles/pic/detsk/big/gerkules.gif" TargetMode="External"/><Relationship Id="rId319" Type="http://schemas.openxmlformats.org/officeDocument/2006/relationships/hyperlink" Target="http://www.komfort-city.ru/userFiles/pic/nezavisim/big/prezident.gif" TargetMode="External"/><Relationship Id="rId470" Type="http://schemas.openxmlformats.org/officeDocument/2006/relationships/hyperlink" Target="http://www.kwa.ru/images/catalog/10636_prew.jpg" TargetMode="External"/><Relationship Id="rId491" Type="http://schemas.openxmlformats.org/officeDocument/2006/relationships/hyperlink" Target="http://www.kwa.ru/images/catalog/1765VA-21_prew.jpg" TargetMode="External"/><Relationship Id="rId505" Type="http://schemas.openxmlformats.org/officeDocument/2006/relationships/hyperlink" Target="http://www.kwa.ru/images/catalog/10742_prew.jpg" TargetMode="External"/><Relationship Id="rId526" Type="http://schemas.openxmlformats.org/officeDocument/2006/relationships/hyperlink" Target="http://www.kwa.ru/images/catalog/206610_prew.jpg" TargetMode="External"/><Relationship Id="rId37" Type="http://schemas.openxmlformats.org/officeDocument/2006/relationships/hyperlink" Target="http://www.pcarlo.ru/products_pictures/s_nij15.jpg" TargetMode="External"/><Relationship Id="rId58" Type="http://schemas.openxmlformats.org/officeDocument/2006/relationships/hyperlink" Target="http://www.pcarlo.ru/products_pictures/med_rukohod%20tsvetok.jpg" TargetMode="External"/><Relationship Id="rId79" Type="http://schemas.openxmlformats.org/officeDocument/2006/relationships/hyperlink" Target="http://www.pcarlo.ru/products_pictures/med_kacheli%20so%20shved%20stenkoy%20isu-07.09.jpg" TargetMode="External"/><Relationship Id="rId102" Type="http://schemas.openxmlformats.org/officeDocument/2006/relationships/hyperlink" Target="http://www.pcarlo.ru/products_pictures/med_pesochnitsa%20polden%20isu-05.07.jpg" TargetMode="External"/><Relationship Id="rId123" Type="http://schemas.openxmlformats.org/officeDocument/2006/relationships/hyperlink" Target="http://www.pcarlo.ru/products_pictures/gorka%20dvuhmetrovaya_med.jpg" TargetMode="External"/><Relationship Id="rId144" Type="http://schemas.openxmlformats.org/officeDocument/2006/relationships/hyperlink" Target="http://www.pcarlo.ru/products_pictures/med_doska%20dlya%20pressa%20bol.jpg" TargetMode="External"/><Relationship Id="rId330" Type="http://schemas.openxmlformats.org/officeDocument/2006/relationships/hyperlink" Target="http://www.komfort-city.ru/userFiles/pic/nezavisim/big/flagman600.gif" TargetMode="External"/><Relationship Id="rId90" Type="http://schemas.openxmlformats.org/officeDocument/2006/relationships/hyperlink" Target="http://www.pcarlo.ru/products_pictures/med_domik.jpg" TargetMode="External"/><Relationship Id="rId165" Type="http://schemas.openxmlformats.org/officeDocument/2006/relationships/hyperlink" Target="http://www.pcarlo.ru/products_pictures/veranda%20arlekin_med.JPG" TargetMode="External"/><Relationship Id="rId186" Type="http://schemas.openxmlformats.org/officeDocument/2006/relationships/hyperlink" Target="http://www.pcarlo.ru/products_pictures/med_polosy%20maf-s-05.00.jpg" TargetMode="External"/><Relationship Id="rId351" Type="http://schemas.openxmlformats.org/officeDocument/2006/relationships/hyperlink" Target="http://www.komfort-city.ru/userFiles/pic/nezavisim/big/fortuna600_1.gif" TargetMode="External"/><Relationship Id="rId372" Type="http://schemas.openxmlformats.org/officeDocument/2006/relationships/hyperlink" Target="http://www.komfort-city.ru/userFiles/pic/nezavisim/big/recordzl.gif" TargetMode="External"/><Relationship Id="rId393" Type="http://schemas.openxmlformats.org/officeDocument/2006/relationships/hyperlink" Target="http://www.komfort-city.ru/userFiles/pic/nezavisim/big/orto+.gif" TargetMode="External"/><Relationship Id="rId407" Type="http://schemas.openxmlformats.org/officeDocument/2006/relationships/hyperlink" Target="http://www.komfort-city.ru/userFiles/pic/bespr/pic/spartak600.gif" TargetMode="External"/><Relationship Id="rId428" Type="http://schemas.openxmlformats.org/officeDocument/2006/relationships/hyperlink" Target="http://www.komfort-city.ru/userFiles/pic/bespr/pic/selena600.gif" TargetMode="External"/><Relationship Id="rId449" Type="http://schemas.openxmlformats.org/officeDocument/2006/relationships/hyperlink" Target="http://www.kwa.ru/images/catalog/5803-6_prew.jpg" TargetMode="External"/><Relationship Id="rId211" Type="http://schemas.openxmlformats.org/officeDocument/2006/relationships/hyperlink" Target="http://www.pcarlo.ru/products_pictures/med_stolik%20krugly%20ulitsa.jpg" TargetMode="External"/><Relationship Id="rId232" Type="http://schemas.openxmlformats.org/officeDocument/2006/relationships/hyperlink" Target="http://www.pcarlo.ru/products_pictures/m_igrovaya%20mebel%20parikmaherskaya%20laminat.jpg" TargetMode="External"/><Relationship Id="rId253" Type="http://schemas.openxmlformats.org/officeDocument/2006/relationships/hyperlink" Target="http://www.rina-mebel.ru/usr/image/tuluza%20razl.jpg" TargetMode="External"/><Relationship Id="rId274" Type="http://schemas.openxmlformats.org/officeDocument/2006/relationships/hyperlink" Target="http://www.komfort-city.ru/userFiles/pic/detsk/big/optima140.gif" TargetMode="External"/><Relationship Id="rId295" Type="http://schemas.openxmlformats.org/officeDocument/2006/relationships/hyperlink" Target="http://www.komfort-city.ru/userFiles/pic/Bonnel/pic/kokos+600.gif" TargetMode="External"/><Relationship Id="rId309" Type="http://schemas.openxmlformats.org/officeDocument/2006/relationships/hyperlink" Target="http://www.komfort-city.ru/userFiles/pic/nezavisim/big/superoptima.gif" TargetMode="External"/><Relationship Id="rId460" Type="http://schemas.openxmlformats.org/officeDocument/2006/relationships/hyperlink" Target="http://www.kwa.ru/images/catalog/Victoria.jpg" TargetMode="External"/><Relationship Id="rId481" Type="http://schemas.openxmlformats.org/officeDocument/2006/relationships/hyperlink" Target="http://www.kwa.ru/images/catalog/Polly.jpg" TargetMode="External"/><Relationship Id="rId516" Type="http://schemas.openxmlformats.org/officeDocument/2006/relationships/hyperlink" Target="http://www.kwa.ru/upload/resize_cache/iblock/1db/540_382_1742c89bd31d31e706694c01794f9666d/Everton_10742.jpg" TargetMode="External"/><Relationship Id="rId27" Type="http://schemas.openxmlformats.org/officeDocument/2006/relationships/hyperlink" Target="http://www.pcarlo.ru/products_pictures/sma_kompleks%20mozaika.jpg" TargetMode="External"/><Relationship Id="rId48" Type="http://schemas.openxmlformats.org/officeDocument/2006/relationships/hyperlink" Target="http://www.pcarlo.ru/products_pictures/sportivniy%20kompleks%20iliya_sma.jpg" TargetMode="External"/><Relationship Id="rId69" Type="http://schemas.openxmlformats.org/officeDocument/2006/relationships/hyperlink" Target="http://www.pcarlo.ru/products_pictures/Mstena.jpg" TargetMode="External"/><Relationship Id="rId113" Type="http://schemas.openxmlformats.org/officeDocument/2006/relationships/hyperlink" Target="http://www.pcarlo.ru/products_pictures/pesochniy%20dvoric%20opushka.med.jpg" TargetMode="External"/><Relationship Id="rId134" Type="http://schemas.openxmlformats.org/officeDocument/2006/relationships/hyperlink" Target="http://www.pcarlo.ru/products_pictures/gorka%20dachnaya%20modificirovanaya_med.jpg" TargetMode="External"/><Relationship Id="rId320" Type="http://schemas.openxmlformats.org/officeDocument/2006/relationships/hyperlink" Target="http://www.komfort-city.ru/userFiles/pic/nezavisim/big/prezident.gif" TargetMode="External"/><Relationship Id="rId80" Type="http://schemas.openxmlformats.org/officeDocument/2006/relationships/hyperlink" Target="http://www.pcarlo.ru/products_pictures/med_kacheli%20bashni.jpg" TargetMode="External"/><Relationship Id="rId155" Type="http://schemas.openxmlformats.org/officeDocument/2006/relationships/hyperlink" Target="http://www.pcarlo.ru/products_pictures/med_brevno.jpg" TargetMode="External"/><Relationship Id="rId176" Type="http://schemas.openxmlformats.org/officeDocument/2006/relationships/hyperlink" Target="http://www.pcarlo.ru/products_pictures/med_skamya-yashik-02.jpg" TargetMode="External"/><Relationship Id="rId197" Type="http://schemas.openxmlformats.org/officeDocument/2006/relationships/hyperlink" Target="http://www.pcarlo.ru/products_pictures/stol%20so%20skameykami%20kvartet_med.jpg" TargetMode="External"/><Relationship Id="rId341" Type="http://schemas.openxmlformats.org/officeDocument/2006/relationships/hyperlink" Target="http://www.komfort-city.ru/userFiles/pic/nezavisim/big/komfort600.gif" TargetMode="External"/><Relationship Id="rId362" Type="http://schemas.openxmlformats.org/officeDocument/2006/relationships/hyperlink" Target="http://www.komfort-city.ru/userFiles/pic/nezavisim/big/lux.gif" TargetMode="External"/><Relationship Id="rId383" Type="http://schemas.openxmlformats.org/officeDocument/2006/relationships/hyperlink" Target="http://www.komfort-city.ru/userFiles/pic/nezavisim/big/orto.gif" TargetMode="External"/><Relationship Id="rId418" Type="http://schemas.openxmlformats.org/officeDocument/2006/relationships/hyperlink" Target="http://www.komfort-city.ru/userFiles/pic/bespr/pic/spartak600.gif" TargetMode="External"/><Relationship Id="rId439" Type="http://schemas.openxmlformats.org/officeDocument/2006/relationships/hyperlink" Target="http://www.komfort-city.ru/userFiles/pic/bespr/pic/triumf600.gif" TargetMode="External"/><Relationship Id="rId201" Type="http://schemas.openxmlformats.org/officeDocument/2006/relationships/hyperlink" Target="http://www.pcarlo.ru/products_pictures/med_zvezdochki.jpg" TargetMode="External"/><Relationship Id="rId222" Type="http://schemas.openxmlformats.org/officeDocument/2006/relationships/hyperlink" Target="http://www.pcarlo.ru/products_pictures/cvetochnoe_med.jpg" TargetMode="External"/><Relationship Id="rId243" Type="http://schemas.openxmlformats.org/officeDocument/2006/relationships/hyperlink" Target="http://www.pcarlo.ru/products_pictures/kompleks%20malvina_med.jpg" TargetMode="External"/><Relationship Id="rId264" Type="http://schemas.openxmlformats.org/officeDocument/2006/relationships/hyperlink" Target="http://www.komfort-city.ru/userFiles/pic/detsk/big/effect.gif" TargetMode="External"/><Relationship Id="rId285" Type="http://schemas.openxmlformats.org/officeDocument/2006/relationships/hyperlink" Target="http://www.komfort-city.ru/userFiles/pic/detsk/big/gerkules.gif" TargetMode="External"/><Relationship Id="rId450" Type="http://schemas.openxmlformats.org/officeDocument/2006/relationships/hyperlink" Target="http://www.kwa.ru/images/catalog/5812-6_prew.jpg" TargetMode="External"/><Relationship Id="rId471" Type="http://schemas.openxmlformats.org/officeDocument/2006/relationships/hyperlink" Target="http://www.kwa.ru/images/catalog/maggio.jpg" TargetMode="External"/><Relationship Id="rId506" Type="http://schemas.openxmlformats.org/officeDocument/2006/relationships/hyperlink" Target="http://www.kwa.ru/images/catalog/10741_prew.jpg" TargetMode="External"/><Relationship Id="rId17" Type="http://schemas.openxmlformats.org/officeDocument/2006/relationships/hyperlink" Target="http://www.pcarlo.ru/products_pictures/sma_dvorik2.JPG" TargetMode="External"/><Relationship Id="rId38" Type="http://schemas.openxmlformats.org/officeDocument/2006/relationships/hyperlink" Target="http://www.pcarlo.ru/products_pictures/sma_dacha.jpg" TargetMode="External"/><Relationship Id="rId59" Type="http://schemas.openxmlformats.org/officeDocument/2006/relationships/hyperlink" Target="http://www.pcarlo.ru/products_pictures/med_rukohod%20bol%20krug.jpg" TargetMode="External"/><Relationship Id="rId103" Type="http://schemas.openxmlformats.org/officeDocument/2006/relationships/hyperlink" Target="http://www.pcarlo.ru/products_pictures/med_pesochnitsa%20kryshka-garmoshka%20isu-05.08.jpg" TargetMode="External"/><Relationship Id="rId124" Type="http://schemas.openxmlformats.org/officeDocument/2006/relationships/hyperlink" Target="http://www.pcarlo.ru/products_pictures/gorka%20vintovaya_med.jpg" TargetMode="External"/><Relationship Id="rId310" Type="http://schemas.openxmlformats.org/officeDocument/2006/relationships/hyperlink" Target="http://www.komfort-city.ru/userFiles/pic/nezavisim/big/superoptima.gif" TargetMode="External"/><Relationship Id="rId492" Type="http://schemas.openxmlformats.org/officeDocument/2006/relationships/hyperlink" Target="http://www.kwa.ru/images/catalog/1765-21_prew.jpg" TargetMode="External"/><Relationship Id="rId527" Type="http://schemas.openxmlformats.org/officeDocument/2006/relationships/printerSettings" Target="../printerSettings/printerSettings1.bin"/><Relationship Id="rId70" Type="http://schemas.openxmlformats.org/officeDocument/2006/relationships/hyperlink" Target="http://www.pcarlo.ru/products_pictures/M_babo4ka.jpg" TargetMode="External"/><Relationship Id="rId91" Type="http://schemas.openxmlformats.org/officeDocument/2006/relationships/hyperlink" Target="http://www.pcarlo.ru/products_pictures/med_domik-mini.jpg" TargetMode="External"/><Relationship Id="rId145" Type="http://schemas.openxmlformats.org/officeDocument/2006/relationships/hyperlink" Target="http://www.pcarlo.ru/products_pictures/med_doska%20dlya%20pressa%20ma.jpg" TargetMode="External"/><Relationship Id="rId166" Type="http://schemas.openxmlformats.org/officeDocument/2006/relationships/hyperlink" Target="http://www.pcarlo.ru/products_pictures/med%20veranda%20leto%20usilennaya%20konstrukciya.jpg" TargetMode="External"/><Relationship Id="rId187" Type="http://schemas.openxmlformats.org/officeDocument/2006/relationships/hyperlink" Target="http://www.pcarlo.ru/products_pictures/med_skameyka%20maf-s-06.00.jpg" TargetMode="External"/><Relationship Id="rId331" Type="http://schemas.openxmlformats.org/officeDocument/2006/relationships/hyperlink" Target="http://www.komfort-city.ru/userFiles/pic/nezavisim/big/flagman600.gif" TargetMode="External"/><Relationship Id="rId352" Type="http://schemas.openxmlformats.org/officeDocument/2006/relationships/hyperlink" Target="http://www.komfort-city.ru/userFiles/pic/nezavisim/big/fortuna600_1.gif" TargetMode="External"/><Relationship Id="rId373" Type="http://schemas.openxmlformats.org/officeDocument/2006/relationships/hyperlink" Target="http://www.komfort-city.ru/userFiles/pic/nezavisim/big/recordzl.gif" TargetMode="External"/><Relationship Id="rId394" Type="http://schemas.openxmlformats.org/officeDocument/2006/relationships/hyperlink" Target="http://www.komfort-city.ru/userFiles/pic/nezavisim/big/orto+.gif" TargetMode="External"/><Relationship Id="rId408" Type="http://schemas.openxmlformats.org/officeDocument/2006/relationships/hyperlink" Target="http://www.komfort-city.ru/userFiles/pic/bespr/pic/spartak600.gif" TargetMode="External"/><Relationship Id="rId429" Type="http://schemas.openxmlformats.org/officeDocument/2006/relationships/hyperlink" Target="http://www.komfort-city.ru/userFiles/pic/bespr/pic/olimp600.gif" TargetMode="External"/><Relationship Id="rId1" Type="http://schemas.openxmlformats.org/officeDocument/2006/relationships/hyperlink" Target="http://diana-russo.ru/pics500/userimages/article/pekin21116787412.jpg" TargetMode="External"/><Relationship Id="rId212" Type="http://schemas.openxmlformats.org/officeDocument/2006/relationships/hyperlink" Target="http://www.pcarlo.ru/products_pictures/med_banketka%20ulitsa%20zvezdnoe%20nebo_f.jpg" TargetMode="External"/><Relationship Id="rId233" Type="http://schemas.openxmlformats.org/officeDocument/2006/relationships/hyperlink" Target="http://www.pcarlo.ru/products_pictures/M_bolnica.jpg" TargetMode="External"/><Relationship Id="rId254" Type="http://schemas.openxmlformats.org/officeDocument/2006/relationships/hyperlink" Target="http://www.rina-mebel.ru/usr/image/20121203_173111.jpg" TargetMode="External"/><Relationship Id="rId440" Type="http://schemas.openxmlformats.org/officeDocument/2006/relationships/hyperlink" Target="http://www.komfort-city.ru/userFiles/pic/bespr/pic/triumf600.gif" TargetMode="External"/><Relationship Id="rId28" Type="http://schemas.openxmlformats.org/officeDocument/2006/relationships/hyperlink" Target="http://www.pcarlo.ru/products_pictures/sma_kompleks%20ulichniy%20malenkiy%20princ.jpg" TargetMode="External"/><Relationship Id="rId49" Type="http://schemas.openxmlformats.org/officeDocument/2006/relationships/hyperlink" Target="http://www.pcarlo.ru/products_pictures/sma_stenka-laz%20s%20turnikom%20sou-01.11.jpg" TargetMode="External"/><Relationship Id="rId114" Type="http://schemas.openxmlformats.org/officeDocument/2006/relationships/hyperlink" Target="http://www.pcarlo.ru/products_pictures/med_ostrovok_05.19.jpg" TargetMode="External"/><Relationship Id="rId275" Type="http://schemas.openxmlformats.org/officeDocument/2006/relationships/hyperlink" Target="http://www.komfort-city.ru/userFiles/pic/detsk/big/optima140.gif" TargetMode="External"/><Relationship Id="rId296" Type="http://schemas.openxmlformats.org/officeDocument/2006/relationships/hyperlink" Target="http://www.komfort-city.ru/userFiles/pic/Bonnel/pic/kokos+600.gif" TargetMode="External"/><Relationship Id="rId300" Type="http://schemas.openxmlformats.org/officeDocument/2006/relationships/hyperlink" Target="http://www.komfort-city.ru/userFiles/pic/Bonnel/pic/premier600.gif" TargetMode="External"/><Relationship Id="rId461" Type="http://schemas.openxmlformats.org/officeDocument/2006/relationships/hyperlink" Target="http://www.kwa.ru/images/catalog/5882-6_prew.jpg" TargetMode="External"/><Relationship Id="rId482" Type="http://schemas.openxmlformats.org/officeDocument/2006/relationships/hyperlink" Target="http://www.kwa.ru/images/catalog/Polly.jpg" TargetMode="External"/><Relationship Id="rId517" Type="http://schemas.openxmlformats.org/officeDocument/2006/relationships/hyperlink" Target="http://www.kwa.ru/images/catalog/10883-50-25_prew.jpg" TargetMode="External"/><Relationship Id="rId60" Type="http://schemas.openxmlformats.org/officeDocument/2006/relationships/hyperlink" Target="http://www.pcarlo.ru/products_pictures/med_laz%20vertical.jpg" TargetMode="External"/><Relationship Id="rId81" Type="http://schemas.openxmlformats.org/officeDocument/2006/relationships/hyperlink" Target="http://www.pcarlo.ru/products_pictures/med_petushki.jpg" TargetMode="External"/><Relationship Id="rId135" Type="http://schemas.openxmlformats.org/officeDocument/2006/relationships/hyperlink" Target="http://www.pcarlo.ru/products_pictures/gorka%20dachnaya_med.jpg" TargetMode="External"/><Relationship Id="rId156" Type="http://schemas.openxmlformats.org/officeDocument/2006/relationships/hyperlink" Target="http://www.pcarlo.ru/products_pictures/med_turnik%20bolshoy.jpg" TargetMode="External"/><Relationship Id="rId177" Type="http://schemas.openxmlformats.org/officeDocument/2006/relationships/hyperlink" Target="http://www.pcarlo.ru/products_pictures/med_romashka.jpg" TargetMode="External"/><Relationship Id="rId198" Type="http://schemas.openxmlformats.org/officeDocument/2006/relationships/hyperlink" Target="http://www.pcarlo.ru/products_pictures/med_loshadki.jpg" TargetMode="External"/><Relationship Id="rId321" Type="http://schemas.openxmlformats.org/officeDocument/2006/relationships/hyperlink" Target="http://www.komfort-city.ru/userFiles/pic/nezavisim/big/prezident.gif" TargetMode="External"/><Relationship Id="rId342" Type="http://schemas.openxmlformats.org/officeDocument/2006/relationships/hyperlink" Target="http://www.komfort-city.ru/userFiles/pic/nezavisim/big/komfort600.gif" TargetMode="External"/><Relationship Id="rId363" Type="http://schemas.openxmlformats.org/officeDocument/2006/relationships/hyperlink" Target="http://www.komfort-city.ru/userFiles/pic/nezavisim/big/effect.gif" TargetMode="External"/><Relationship Id="rId384" Type="http://schemas.openxmlformats.org/officeDocument/2006/relationships/hyperlink" Target="http://www.komfort-city.ru/userFiles/pic/nezavisim/big/orto.gif" TargetMode="External"/><Relationship Id="rId419" Type="http://schemas.openxmlformats.org/officeDocument/2006/relationships/hyperlink" Target="http://www.komfort-city.ru/userFiles/pic/bespr/pic/spartak600.gif" TargetMode="External"/><Relationship Id="rId202" Type="http://schemas.openxmlformats.org/officeDocument/2006/relationships/hyperlink" Target="http://www.pcarlo.ru/products_pictures/med_rybki.jpg" TargetMode="External"/><Relationship Id="rId223" Type="http://schemas.openxmlformats.org/officeDocument/2006/relationships/hyperlink" Target="http://www.pcarlo.ru/products_pictures/med_ograzhdenie%20MAF-O-01-00.jpg" TargetMode="External"/><Relationship Id="rId244" Type="http://schemas.openxmlformats.org/officeDocument/2006/relationships/hyperlink" Target="http://www.pcarlo.ru/products_pictures/kompleks%20morehod_med.jpg" TargetMode="External"/><Relationship Id="rId430" Type="http://schemas.openxmlformats.org/officeDocument/2006/relationships/hyperlink" Target="http://www.komfort-city.ru/userFiles/pic/bespr/pic/olimp600.gif" TargetMode="External"/><Relationship Id="rId18" Type="http://schemas.openxmlformats.org/officeDocument/2006/relationships/hyperlink" Target="http://www.pcarlo.ru/products_pictures/sma_IMG_2695.JPG" TargetMode="External"/><Relationship Id="rId39" Type="http://schemas.openxmlformats.org/officeDocument/2006/relationships/hyperlink" Target="http://www.pcarlo.ru/products_pictures/med_ekonom%20modif%20isu-09.02_01.jpg" TargetMode="External"/><Relationship Id="rId265" Type="http://schemas.openxmlformats.org/officeDocument/2006/relationships/hyperlink" Target="http://www.komfort-city.ru/userFiles/pic/detsk/big/effect.gif" TargetMode="External"/><Relationship Id="rId286" Type="http://schemas.openxmlformats.org/officeDocument/2006/relationships/hyperlink" Target="http://www.komfort-city.ru/userFiles/pic/Bonnel/pic/latex600.gif" TargetMode="External"/><Relationship Id="rId451" Type="http://schemas.openxmlformats.org/officeDocument/2006/relationships/hyperlink" Target="http://www.kwa.ru/images/catalog/5812-6_prew.jpg" TargetMode="External"/><Relationship Id="rId472" Type="http://schemas.openxmlformats.org/officeDocument/2006/relationships/hyperlink" Target="http://www.kwa.ru/images/catalog/maggio.jpg" TargetMode="External"/><Relationship Id="rId493" Type="http://schemas.openxmlformats.org/officeDocument/2006/relationships/hyperlink" Target="http://www.kwa.ru/images/catalog/1764-21_prew.jpg" TargetMode="External"/><Relationship Id="rId507" Type="http://schemas.openxmlformats.org/officeDocument/2006/relationships/hyperlink" Target="http://www.kwa.ru/images/catalog/10744_prew.jpg" TargetMode="External"/><Relationship Id="rId528" Type="http://schemas.openxmlformats.org/officeDocument/2006/relationships/drawing" Target="../drawings/drawing1.xml"/><Relationship Id="rId50" Type="http://schemas.openxmlformats.org/officeDocument/2006/relationships/hyperlink" Target="http://www.pcarlo.ru/products_pictures/med_medved%20mihai.jpg" TargetMode="External"/><Relationship Id="rId104" Type="http://schemas.openxmlformats.org/officeDocument/2006/relationships/hyperlink" Target="http://www.pcarlo.ru/products_pictures/med_pesochnitsa%20kruzhevo%20isu-05.09.jpg" TargetMode="External"/><Relationship Id="rId125" Type="http://schemas.openxmlformats.org/officeDocument/2006/relationships/hyperlink" Target="http://www.pcarlo.ru/products_pictures/med_gorka%20nebo%201m%20isu-06.06.jpg" TargetMode="External"/><Relationship Id="rId146" Type="http://schemas.openxmlformats.org/officeDocument/2006/relationships/hyperlink" Target="http://www.pcarlo.ru/products_pictures/med_doska%20naklonnaya.jpg" TargetMode="External"/><Relationship Id="rId167" Type="http://schemas.openxmlformats.org/officeDocument/2006/relationships/hyperlink" Target="http://www.pcarlo.ru/products_pictures/med%20veranda%20briz%20usilennaya%20konstrukciya.jpg" TargetMode="External"/><Relationship Id="rId188" Type="http://schemas.openxmlformats.org/officeDocument/2006/relationships/hyperlink" Target="http://www.pcarlo.ru/products_pictures/med_kvadraty%20maf-s-06.01.jpg" TargetMode="External"/><Relationship Id="rId311" Type="http://schemas.openxmlformats.org/officeDocument/2006/relationships/hyperlink" Target="http://www.komfort-city.ru/userFiles/pic/Bonnel/pic/kokos+600.gif" TargetMode="External"/><Relationship Id="rId332" Type="http://schemas.openxmlformats.org/officeDocument/2006/relationships/hyperlink" Target="http://www.komfort-city.ru/userFiles/pic/nezavisim/big/flagman600.gif" TargetMode="External"/><Relationship Id="rId353" Type="http://schemas.openxmlformats.org/officeDocument/2006/relationships/hyperlink" Target="http://www.komfort-city.ru/userFiles/pic/nezavisim/big/fortuna600_1.gif" TargetMode="External"/><Relationship Id="rId374" Type="http://schemas.openxmlformats.org/officeDocument/2006/relationships/hyperlink" Target="http://www.komfort-city.ru/userFiles/pic/nezavisim/big/recordzl.gif" TargetMode="External"/><Relationship Id="rId395" Type="http://schemas.openxmlformats.org/officeDocument/2006/relationships/hyperlink" Target="http://www.komfort-city.ru/userFiles/pic/nezavisim/big/orto+.gif" TargetMode="External"/><Relationship Id="rId409" Type="http://schemas.openxmlformats.org/officeDocument/2006/relationships/hyperlink" Target="http://www.komfort-city.ru/userFiles/pic/bespr/pic/spartak600.gif" TargetMode="External"/><Relationship Id="rId71" Type="http://schemas.openxmlformats.org/officeDocument/2006/relationships/hyperlink" Target="http://www.pcarlo.ru/products_pictures/med_kacheli%20isu-07.01.jpg" TargetMode="External"/><Relationship Id="rId92" Type="http://schemas.openxmlformats.org/officeDocument/2006/relationships/hyperlink" Target="http://www.pcarlo.ru/products_pictures/med_domik-dvorik.jpg" TargetMode="External"/><Relationship Id="rId213" Type="http://schemas.openxmlformats.org/officeDocument/2006/relationships/hyperlink" Target="http://www.pcarlo.ru/products_pictures/med_banketka%20ulitsa%20kisa_f.jpg" TargetMode="External"/><Relationship Id="rId234" Type="http://schemas.openxmlformats.org/officeDocument/2006/relationships/hyperlink" Target="http://www.pcarlo.ru/products_pictures/med_teatr.jpg" TargetMode="External"/><Relationship Id="rId420" Type="http://schemas.openxmlformats.org/officeDocument/2006/relationships/hyperlink" Target="http://www.komfort-city.ru/userFiles/pic/bespr/pic/spartak600.gif" TargetMode="External"/><Relationship Id="rId2" Type="http://schemas.openxmlformats.org/officeDocument/2006/relationships/hyperlink" Target="http://diana-russo.ru/pics500/userimages/article/divan_bonald529966404Bonald__3.jpg" TargetMode="External"/><Relationship Id="rId29" Type="http://schemas.openxmlformats.org/officeDocument/2006/relationships/hyperlink" Target="http://www.pcarlo.ru/products_pictures/sma_kompleks%20ulichniy%20mlechniy%20put.jpg" TargetMode="External"/><Relationship Id="rId255" Type="http://schemas.openxmlformats.org/officeDocument/2006/relationships/hyperlink" Target="http://www.rina-mebel.ru/usr/image/20121203_173310.jpg" TargetMode="External"/><Relationship Id="rId276" Type="http://schemas.openxmlformats.org/officeDocument/2006/relationships/hyperlink" Target="http://www.komfort-city.ru/userFiles/pic/detsk/big/optima140.gif" TargetMode="External"/><Relationship Id="rId297" Type="http://schemas.openxmlformats.org/officeDocument/2006/relationships/hyperlink" Target="http://www.komfort-city.ru/userFiles/pic/Bonnel/pic/kokos+600.gif" TargetMode="External"/><Relationship Id="rId441" Type="http://schemas.openxmlformats.org/officeDocument/2006/relationships/hyperlink" Target="http://www.komfort-city.ru/userFiles/pic/nezavisim/big/elit.gif" TargetMode="External"/><Relationship Id="rId462" Type="http://schemas.openxmlformats.org/officeDocument/2006/relationships/hyperlink" Target="http://www.kwa.ru/images/catalog/5882-6_prew.jpg" TargetMode="External"/><Relationship Id="rId483" Type="http://schemas.openxmlformats.org/officeDocument/2006/relationships/hyperlink" Target="http://www.kwa.ru/images/catalog/1998_prew.jpg" TargetMode="External"/><Relationship Id="rId518" Type="http://schemas.openxmlformats.org/officeDocument/2006/relationships/hyperlink" Target="http://www.kwa.ru/images/catalog/10881-50-25_prew.jpg" TargetMode="External"/><Relationship Id="rId40" Type="http://schemas.openxmlformats.org/officeDocument/2006/relationships/hyperlink" Target="http://www.pcarlo.ru/products_pictures/sma_blago-proekt-gorod-skazok_29.jpg" TargetMode="External"/><Relationship Id="rId115" Type="http://schemas.openxmlformats.org/officeDocument/2006/relationships/hyperlink" Target="http://www.pcarlo.ru/products_pictures/m_ozero05.20.jpg" TargetMode="External"/><Relationship Id="rId136" Type="http://schemas.openxmlformats.org/officeDocument/2006/relationships/hyperlink" Target="http://www.pcarlo.ru/products_pictures/m_kompakt_06,21_1,5.jpg" TargetMode="External"/><Relationship Id="rId157" Type="http://schemas.openxmlformats.org/officeDocument/2006/relationships/hyperlink" Target="http://www.pcarlo.ru/products_pictures/big_radzha%20so%20skameykami.jpg" TargetMode="External"/><Relationship Id="rId178" Type="http://schemas.openxmlformats.org/officeDocument/2006/relationships/hyperlink" Target="http://www.pcarlo.ru/products_pictures/med_skameika%20nezabudka%20maf-c-01.03.jpg" TargetMode="External"/><Relationship Id="rId301" Type="http://schemas.openxmlformats.org/officeDocument/2006/relationships/hyperlink" Target="http://www.komfort-city.ru/userFiles/pic/Bonnel/pic/premier600.gif" TargetMode="External"/><Relationship Id="rId322" Type="http://schemas.openxmlformats.org/officeDocument/2006/relationships/hyperlink" Target="http://www.komfort-city.ru/userFiles/pic/nezavisim/big/prezident.gif" TargetMode="External"/><Relationship Id="rId343" Type="http://schemas.openxmlformats.org/officeDocument/2006/relationships/hyperlink" Target="http://www.komfort-city.ru/userFiles/pic/nezavisim/big/komfort600.gif" TargetMode="External"/><Relationship Id="rId364" Type="http://schemas.openxmlformats.org/officeDocument/2006/relationships/hyperlink" Target="http://www.komfort-city.ru/userFiles/pic/nezavisim/big/effect.gif" TargetMode="External"/><Relationship Id="rId61" Type="http://schemas.openxmlformats.org/officeDocument/2006/relationships/hyperlink" Target="http://www.pcarlo.ru/products_pictures/med_laz%20koltso.jpg" TargetMode="External"/><Relationship Id="rId82" Type="http://schemas.openxmlformats.org/officeDocument/2006/relationships/hyperlink" Target="http://www.pcarlo.ru/products_pictures/med_ka4alka_babo4ki_04.02.jpg" TargetMode="External"/><Relationship Id="rId199" Type="http://schemas.openxmlformats.org/officeDocument/2006/relationships/hyperlink" Target="http://www.pcarlo.ru/products_pictures/med_koty.jpg" TargetMode="External"/><Relationship Id="rId203" Type="http://schemas.openxmlformats.org/officeDocument/2006/relationships/hyperlink" Target="http://www.pcarlo.ru/products_pictures/med_romashki.jpg" TargetMode="External"/><Relationship Id="rId385" Type="http://schemas.openxmlformats.org/officeDocument/2006/relationships/hyperlink" Target="http://www.komfort-city.ru/userFiles/pic/nezavisim/big/orto.gif" TargetMode="External"/><Relationship Id="rId19" Type="http://schemas.openxmlformats.org/officeDocument/2006/relationships/hyperlink" Target="http://www.pcarlo.ru/products_pictures/sma_25042010094.jpg" TargetMode="External"/><Relationship Id="rId224" Type="http://schemas.openxmlformats.org/officeDocument/2006/relationships/hyperlink" Target="http://www.pcarlo.ru/products_pictures/med_ograzdenie%20ribki.jpg" TargetMode="External"/><Relationship Id="rId245" Type="http://schemas.openxmlformats.org/officeDocument/2006/relationships/hyperlink" Target="http://www.pcarlo.ru/products_pictures/big_Gorka%20Volna.jpg" TargetMode="External"/><Relationship Id="rId266" Type="http://schemas.openxmlformats.org/officeDocument/2006/relationships/hyperlink" Target="http://www.komfort-city.ru/userFiles/pic/detsk/big/effect.gif" TargetMode="External"/><Relationship Id="rId287" Type="http://schemas.openxmlformats.org/officeDocument/2006/relationships/hyperlink" Target="http://www.komfort-city.ru/userFiles/pic/Bonnel/pic/effect600.gif" TargetMode="External"/><Relationship Id="rId410" Type="http://schemas.openxmlformats.org/officeDocument/2006/relationships/hyperlink" Target="http://www.komfort-city.ru/userFiles/pic/bespr/pic/spartak600.gif" TargetMode="External"/><Relationship Id="rId431" Type="http://schemas.openxmlformats.org/officeDocument/2006/relationships/hyperlink" Target="http://www.komfort-city.ru/userFiles/pic/bespr/pic/olimp600.gif" TargetMode="External"/><Relationship Id="rId452" Type="http://schemas.openxmlformats.org/officeDocument/2006/relationships/hyperlink" Target="http://www.kwa.ru/images/catalog/5771-61_prew.jpg" TargetMode="External"/><Relationship Id="rId473" Type="http://schemas.openxmlformats.org/officeDocument/2006/relationships/hyperlink" Target="http://www.kwa.ru/images/catalog/10687-8_prew.jpg" TargetMode="External"/><Relationship Id="rId494" Type="http://schemas.openxmlformats.org/officeDocument/2006/relationships/hyperlink" Target="http://www.kwa.ru/images/catalog/Milano_lounge.jpg" TargetMode="External"/><Relationship Id="rId508" Type="http://schemas.openxmlformats.org/officeDocument/2006/relationships/hyperlink" Target="http://www.kwa.ru/images/catalog/10745_prew.jpg" TargetMode="External"/><Relationship Id="rId30" Type="http://schemas.openxmlformats.org/officeDocument/2006/relationships/hyperlink" Target="http://www.pcarlo.ru/products_pictures/sma_kompleks%20ulichniy%20elf.jpg" TargetMode="External"/><Relationship Id="rId105" Type="http://schemas.openxmlformats.org/officeDocument/2006/relationships/hyperlink" Target="http://www.pcarlo.ru/products_pictures/med_pesochnitsa%20lodka%20isu-05.10.jpg" TargetMode="External"/><Relationship Id="rId126" Type="http://schemas.openxmlformats.org/officeDocument/2006/relationships/hyperlink" Target="http://www.pcarlo.ru/products_pictures/med_gorka%201m%20petushok%20isu-06.07.jpg" TargetMode="External"/><Relationship Id="rId147" Type="http://schemas.openxmlformats.org/officeDocument/2006/relationships/hyperlink" Target="http://www.pcarlo.ru/products_pictures/med_poruchni%20dlya%20otzhimaniy.jpg" TargetMode="External"/><Relationship Id="rId168" Type="http://schemas.openxmlformats.org/officeDocument/2006/relationships/hyperlink" Target="http://www.pcarlo.ru/products_pictures/veranda%20cirk_med.jpg" TargetMode="External"/><Relationship Id="rId312" Type="http://schemas.openxmlformats.org/officeDocument/2006/relationships/hyperlink" Target="http://www.komfort-city.ru/userFiles/pic/nezavisim/big/elit.gif" TargetMode="External"/><Relationship Id="rId333" Type="http://schemas.openxmlformats.org/officeDocument/2006/relationships/hyperlink" Target="http://www.komfort-city.ru/userFiles/pic/nezavisim/big/komfort600.gif" TargetMode="External"/><Relationship Id="rId354" Type="http://schemas.openxmlformats.org/officeDocument/2006/relationships/hyperlink" Target="http://www.komfort-city.ru/userFiles/pic/nezavisim/big/fortuna600_1.gif" TargetMode="External"/><Relationship Id="rId51" Type="http://schemas.openxmlformats.org/officeDocument/2006/relationships/hyperlink" Target="http://www.pcarlo.ru/products_pictures/med_medved%20nastasya.jpg" TargetMode="External"/><Relationship Id="rId72" Type="http://schemas.openxmlformats.org/officeDocument/2006/relationships/hyperlink" Target="http://www.pcarlo.ru/products_pictures/med_kacheli_babochka.jpg" TargetMode="External"/><Relationship Id="rId93" Type="http://schemas.openxmlformats.org/officeDocument/2006/relationships/hyperlink" Target="http://www.pcarlo.ru/products_pictures/med_gorodok.jpg" TargetMode="External"/><Relationship Id="rId189" Type="http://schemas.openxmlformats.org/officeDocument/2006/relationships/hyperlink" Target="http://www.pcarlo.ru/products_pictures/med_maf-c-08.jpg" TargetMode="External"/><Relationship Id="rId375" Type="http://schemas.openxmlformats.org/officeDocument/2006/relationships/hyperlink" Target="http://www.komfort-city.ru/userFiles/pic/nezavisim/big/effect.gif" TargetMode="External"/><Relationship Id="rId396" Type="http://schemas.openxmlformats.org/officeDocument/2006/relationships/hyperlink" Target="http://www.komfort-city.ru/userFiles/pic/nezavisim/big/orto+.gif" TargetMode="External"/><Relationship Id="rId3" Type="http://schemas.openxmlformats.org/officeDocument/2006/relationships/hyperlink" Target="http://diana-russo.ru/pics500/userimages/cat/110_big_foto1.JPG" TargetMode="External"/><Relationship Id="rId214" Type="http://schemas.openxmlformats.org/officeDocument/2006/relationships/hyperlink" Target="http://www.pcarlo.ru/products_pictures/med_banketka%20ulitsa%20misha_f.jpg" TargetMode="External"/><Relationship Id="rId235" Type="http://schemas.openxmlformats.org/officeDocument/2006/relationships/hyperlink" Target="http://www.pcarlo.ru/products_pictures/M_bolnica.jpg" TargetMode="External"/><Relationship Id="rId256" Type="http://schemas.openxmlformats.org/officeDocument/2006/relationships/hyperlink" Target="http://www.rina-mebel.ru/usr/image/KK01.jpg" TargetMode="External"/><Relationship Id="rId277" Type="http://schemas.openxmlformats.org/officeDocument/2006/relationships/hyperlink" Target="http://www.komfort-city.ru/userFiles/pic/detsk/big/gerkules.gif" TargetMode="External"/><Relationship Id="rId298" Type="http://schemas.openxmlformats.org/officeDocument/2006/relationships/hyperlink" Target="http://www.komfort-city.ru/userFiles/pic/Bonnel/pic/kokos+600.gif" TargetMode="External"/><Relationship Id="rId400" Type="http://schemas.openxmlformats.org/officeDocument/2006/relationships/hyperlink" Target="http://www.komfort-city.ru/userFiles/pic/bespr/pic/duna600.gif" TargetMode="External"/><Relationship Id="rId421" Type="http://schemas.openxmlformats.org/officeDocument/2006/relationships/hyperlink" Target="http://www.komfort-city.ru/userFiles/pic/bespr/pic/spartak600.gif" TargetMode="External"/><Relationship Id="rId442" Type="http://schemas.openxmlformats.org/officeDocument/2006/relationships/hyperlink" Target="http://www.kwa.ru/images/catalog/5781-61_prew.jpg" TargetMode="External"/><Relationship Id="rId463" Type="http://schemas.openxmlformats.org/officeDocument/2006/relationships/hyperlink" Target="http://www.kwa.ru/images/catalog/2058_prew.jpg" TargetMode="External"/><Relationship Id="rId484" Type="http://schemas.openxmlformats.org/officeDocument/2006/relationships/hyperlink" Target="http://www.kwa.ru/images/catalog/1999_prew.jpg" TargetMode="External"/><Relationship Id="rId519" Type="http://schemas.openxmlformats.org/officeDocument/2006/relationships/hyperlink" Target="http://www.kwa.ru/images/catalog/10889-50-25_prew.jpg" TargetMode="External"/><Relationship Id="rId116" Type="http://schemas.openxmlformats.org/officeDocument/2006/relationships/hyperlink" Target="http://www.pcarlo.ru/products_pictures/m_fura05.21.jpg" TargetMode="External"/><Relationship Id="rId137" Type="http://schemas.openxmlformats.org/officeDocument/2006/relationships/hyperlink" Target="http://www.pcarlo.ru/products_pictures/med_mashinka%20kroha.jpg" TargetMode="External"/><Relationship Id="rId158" Type="http://schemas.openxmlformats.org/officeDocument/2006/relationships/hyperlink" Target="http://www.pcarlo.ru/products_pictures/med_mishen%20sou-01.13.jpg" TargetMode="External"/><Relationship Id="rId302" Type="http://schemas.openxmlformats.org/officeDocument/2006/relationships/hyperlink" Target="http://www.komfort-city.ru/userFiles/pic/Bonnel/pic/premier600.gif" TargetMode="External"/><Relationship Id="rId323" Type="http://schemas.openxmlformats.org/officeDocument/2006/relationships/hyperlink" Target="http://www.komfort-city.ru/userFiles/pic/nezavisim/big/prezident.gif" TargetMode="External"/><Relationship Id="rId344" Type="http://schemas.openxmlformats.org/officeDocument/2006/relationships/hyperlink" Target="http://www.komfort-city.ru/userFiles/pic/nezavisim/big/komfort600.gif" TargetMode="External"/><Relationship Id="rId20" Type="http://schemas.openxmlformats.org/officeDocument/2006/relationships/hyperlink" Target="http://www.pcarlo.ru/products_pictures/sma_dvorik%20kud-04.01%20modif02.jpg" TargetMode="External"/><Relationship Id="rId41" Type="http://schemas.openxmlformats.org/officeDocument/2006/relationships/hyperlink" Target="http://www.pcarlo.ru/products_pictures/med_malysh.jpg" TargetMode="External"/><Relationship Id="rId62" Type="http://schemas.openxmlformats.org/officeDocument/2006/relationships/hyperlink" Target="http://www.pcarlo.ru/products_pictures/med_ladya%20s%20parusom.jpg" TargetMode="External"/><Relationship Id="rId83" Type="http://schemas.openxmlformats.org/officeDocument/2006/relationships/hyperlink" Target="http://www.pcarlo.ru/products_pictures/M_kometa04.03.jpg" TargetMode="External"/><Relationship Id="rId179" Type="http://schemas.openxmlformats.org/officeDocument/2006/relationships/hyperlink" Target="http://www.pcarlo.ru/products_pictures/med_skamya-yashik-01.jpg" TargetMode="External"/><Relationship Id="rId365" Type="http://schemas.openxmlformats.org/officeDocument/2006/relationships/hyperlink" Target="http://www.komfort-city.ru/userFiles/pic/nezavisim/big/effect.gif" TargetMode="External"/><Relationship Id="rId386" Type="http://schemas.openxmlformats.org/officeDocument/2006/relationships/hyperlink" Target="http://www.komfort-city.ru/userFiles/pic/nezavisim/big/orto.gif" TargetMode="External"/><Relationship Id="rId190" Type="http://schemas.openxmlformats.org/officeDocument/2006/relationships/hyperlink" Target="http://www.pcarlo.ru/products_pictures/med_skameyka%20maf-s-07-02.jpg" TargetMode="External"/><Relationship Id="rId204" Type="http://schemas.openxmlformats.org/officeDocument/2006/relationships/hyperlink" Target="http://www.pcarlo.ru/products_pictures/med_ptitsy.jpg" TargetMode="External"/><Relationship Id="rId225" Type="http://schemas.openxmlformats.org/officeDocument/2006/relationships/hyperlink" Target="http://www.pcarlo.ru/products_pictures/med_ograzdenie%20trava.jpg" TargetMode="External"/><Relationship Id="rId246" Type="http://schemas.openxmlformats.org/officeDocument/2006/relationships/hyperlink" Target="http://www.rina-mebel.ru/usr/image/MLider%20divan.jpg" TargetMode="External"/><Relationship Id="rId267" Type="http://schemas.openxmlformats.org/officeDocument/2006/relationships/hyperlink" Target="http://www.komfort-city.ru/userFiles/pic/detsk/big/effect.gif" TargetMode="External"/><Relationship Id="rId288" Type="http://schemas.openxmlformats.org/officeDocument/2006/relationships/hyperlink" Target="http://www.komfort-city.ru/userFiles/pic/Bonnel/pic/kokos600.gif" TargetMode="External"/><Relationship Id="rId411" Type="http://schemas.openxmlformats.org/officeDocument/2006/relationships/hyperlink" Target="http://www.komfort-city.ru/userFiles/pic/bespr/pic/olimpPPU600.gif" TargetMode="External"/><Relationship Id="rId432" Type="http://schemas.openxmlformats.org/officeDocument/2006/relationships/hyperlink" Target="http://www.komfort-city.ru/userFiles/pic/bespr/pic/olimp600.gif" TargetMode="External"/><Relationship Id="rId453" Type="http://schemas.openxmlformats.org/officeDocument/2006/relationships/hyperlink" Target="http://www.kwa.ru/images/catalog/5773-61_prew.jpg" TargetMode="External"/><Relationship Id="rId474" Type="http://schemas.openxmlformats.org/officeDocument/2006/relationships/hyperlink" Target="http://www.kwa.ru/images/catalog/10685-8-70_prew.jpg" TargetMode="External"/><Relationship Id="rId509" Type="http://schemas.openxmlformats.org/officeDocument/2006/relationships/hyperlink" Target="http://www.kwa.ru/images/catalog/10750_prew.jpg" TargetMode="External"/><Relationship Id="rId106" Type="http://schemas.openxmlformats.org/officeDocument/2006/relationships/hyperlink" Target="http://www.pcarlo.ru/products_pictures/med_pesochnitsa%20korablik%20isu-05.11.jpg" TargetMode="External"/><Relationship Id="rId127" Type="http://schemas.openxmlformats.org/officeDocument/2006/relationships/hyperlink" Target="http://www.pcarlo.ru/products_pictures/med_gorka%201m%20okoshko%20isu-06.08.jpg" TargetMode="External"/><Relationship Id="rId313" Type="http://schemas.openxmlformats.org/officeDocument/2006/relationships/hyperlink" Target="http://www.komfort-city.ru/userFiles/pic/nezavisim/big/elit.gif" TargetMode="External"/><Relationship Id="rId495" Type="http://schemas.openxmlformats.org/officeDocument/2006/relationships/hyperlink" Target="http://www.kwa.ru/images/catalog/Milano_lounge.jpg" TargetMode="External"/><Relationship Id="rId10" Type="http://schemas.openxmlformats.org/officeDocument/2006/relationships/hyperlink" Target="http://diana-russo.ru/pics500/userimages/article/divan_eko_m1100080941Eko__M__2.jpg" TargetMode="External"/><Relationship Id="rId31" Type="http://schemas.openxmlformats.org/officeDocument/2006/relationships/hyperlink" Target="http://www.pcarlo.ru/products_pictures/kompleks%20malvina_sma.jpg" TargetMode="External"/><Relationship Id="rId52" Type="http://schemas.openxmlformats.org/officeDocument/2006/relationships/hyperlink" Target="http://www.pcarlo.ru/products_pictures/med_medved%20mishutka.jpg" TargetMode="External"/><Relationship Id="rId73" Type="http://schemas.openxmlformats.org/officeDocument/2006/relationships/hyperlink" Target="http://www.pcarlo.ru/products_pictures/med_kacheli%20elka.jpg" TargetMode="External"/><Relationship Id="rId94" Type="http://schemas.openxmlformats.org/officeDocument/2006/relationships/hyperlink" Target="http://www.pcarlo.ru/products_pictures/med_gorodok%2002.04_01.jpg" TargetMode="External"/><Relationship Id="rId148" Type="http://schemas.openxmlformats.org/officeDocument/2006/relationships/hyperlink" Target="http://www.pcarlo.ru/products_pictures/med_dorozhka-zmeyka.jpg" TargetMode="External"/><Relationship Id="rId169" Type="http://schemas.openxmlformats.org/officeDocument/2006/relationships/hyperlink" Target="http://www.pcarlo.ru/products_pictures/sma_bez%20pola.jpg" TargetMode="External"/><Relationship Id="rId334" Type="http://schemas.openxmlformats.org/officeDocument/2006/relationships/hyperlink" Target="http://www.komfort-city.ru/userFiles/pic/nezavisim/big/komfort600.gif" TargetMode="External"/><Relationship Id="rId355" Type="http://schemas.openxmlformats.org/officeDocument/2006/relationships/hyperlink" Target="http://www.komfort-city.ru/userFiles/pic/nezavisim/big/fortuna600_1.gif" TargetMode="External"/><Relationship Id="rId376" Type="http://schemas.openxmlformats.org/officeDocument/2006/relationships/hyperlink" Target="http://www.komfort-city.ru/userFiles/pic/nezavisim/big/effect.gif" TargetMode="External"/><Relationship Id="rId397" Type="http://schemas.openxmlformats.org/officeDocument/2006/relationships/hyperlink" Target="http://www.komfort-city.ru/userFiles/pic/nezavisim/big/orto+.gif" TargetMode="External"/><Relationship Id="rId520" Type="http://schemas.openxmlformats.org/officeDocument/2006/relationships/hyperlink" Target="http://www.kwa.ru/images/catalog/10886-50_prew.jpg" TargetMode="External"/><Relationship Id="rId4" Type="http://schemas.openxmlformats.org/officeDocument/2006/relationships/hyperlink" Target="http://diana-russo.ru/pics500/userimages/article/freid672973979Freid.jpg" TargetMode="External"/><Relationship Id="rId180" Type="http://schemas.openxmlformats.org/officeDocument/2006/relationships/hyperlink" Target="http://www.pcarlo.ru/products_pictures/med_podsolnukh.jpg" TargetMode="External"/><Relationship Id="rId215" Type="http://schemas.openxmlformats.org/officeDocument/2006/relationships/hyperlink" Target="http://www.pcarlo.ru/products_pictures/med_banketka%20ulitsa%20cypa%202_l.jpg" TargetMode="External"/><Relationship Id="rId236" Type="http://schemas.openxmlformats.org/officeDocument/2006/relationships/hyperlink" Target="http://www.pcarlo.ru/products_pictures/m_shirma%20ramki.jpg" TargetMode="External"/><Relationship Id="rId257" Type="http://schemas.openxmlformats.org/officeDocument/2006/relationships/hyperlink" Target="http://www.rina-mebel.ru/usr/image/KK01_korob_1.jpg" TargetMode="External"/><Relationship Id="rId278" Type="http://schemas.openxmlformats.org/officeDocument/2006/relationships/hyperlink" Target="http://www.komfort-city.ru/userFiles/pic/detsk/big/gerkules.gif" TargetMode="External"/><Relationship Id="rId401" Type="http://schemas.openxmlformats.org/officeDocument/2006/relationships/hyperlink" Target="http://www.komfort-city.ru/userFiles/pic/bespr/pic/duna600.gif" TargetMode="External"/><Relationship Id="rId422" Type="http://schemas.openxmlformats.org/officeDocument/2006/relationships/hyperlink" Target="http://www.komfort-city.ru/userFiles/pic/bespr/pic/spartak600.gif" TargetMode="External"/><Relationship Id="rId443" Type="http://schemas.openxmlformats.org/officeDocument/2006/relationships/hyperlink" Target="http://www.kwa.ru/images/catalog/Erica.jpg" TargetMode="External"/><Relationship Id="rId464" Type="http://schemas.openxmlformats.org/officeDocument/2006/relationships/hyperlink" Target="http://www.kwa.ru/images/catalog/2059_prew.jpg" TargetMode="External"/><Relationship Id="rId303" Type="http://schemas.openxmlformats.org/officeDocument/2006/relationships/hyperlink" Target="http://www.komfort-city.ru/userFiles/pic/Bonnel/pic/premier600.gif" TargetMode="External"/><Relationship Id="rId485" Type="http://schemas.openxmlformats.org/officeDocument/2006/relationships/hyperlink" Target="http://www.kwa.ru/images/catalog/1993_prew.jpg" TargetMode="External"/><Relationship Id="rId42" Type="http://schemas.openxmlformats.org/officeDocument/2006/relationships/hyperlink" Target="http://www.pcarlo.ru/products_pictures/sma_malysh%20s%20plastikovoy%20gorkoy.jpg" TargetMode="External"/><Relationship Id="rId84" Type="http://schemas.openxmlformats.org/officeDocument/2006/relationships/hyperlink" Target="http://www.pcarlo.ru/products_pictures/med_ka4al_limon_04.04.jpg" TargetMode="External"/><Relationship Id="rId138" Type="http://schemas.openxmlformats.org/officeDocument/2006/relationships/hyperlink" Target="http://www.pcarlo.ru/products_pictures/m_mashinka%20kabriolet.jpg" TargetMode="External"/><Relationship Id="rId345" Type="http://schemas.openxmlformats.org/officeDocument/2006/relationships/hyperlink" Target="http://www.komfort-city.ru/userFiles/pic/nezavisim/big/elegant.gif" TargetMode="External"/><Relationship Id="rId387" Type="http://schemas.openxmlformats.org/officeDocument/2006/relationships/hyperlink" Target="http://www.komfort-city.ru/userFiles/pic/nezavisim/big/optimazl.gif" TargetMode="External"/><Relationship Id="rId510" Type="http://schemas.openxmlformats.org/officeDocument/2006/relationships/hyperlink" Target="http://www.kwa.ru/upload/resize_cache/iblock/1db/540_382_1742c89bd31d31e706694c01794f9666d/Everton_10742.jpg" TargetMode="External"/><Relationship Id="rId191" Type="http://schemas.openxmlformats.org/officeDocument/2006/relationships/hyperlink" Target="http://www.pcarlo.ru/products_pictures/med_bez%20spinki.jpg" TargetMode="External"/><Relationship Id="rId205" Type="http://schemas.openxmlformats.org/officeDocument/2006/relationships/hyperlink" Target="http://www.pcarlo.ru/products_pictures/big_skameyka%20apelsinki.jpg" TargetMode="External"/><Relationship Id="rId247" Type="http://schemas.openxmlformats.org/officeDocument/2006/relationships/hyperlink" Target="http://www.rina-mebel.ru/usr/image/20121203_173451.jpg" TargetMode="External"/><Relationship Id="rId412" Type="http://schemas.openxmlformats.org/officeDocument/2006/relationships/hyperlink" Target="http://www.komfort-city.ru/userFiles/pic/bespr/pic/olimpPPU600.gif" TargetMode="External"/><Relationship Id="rId107" Type="http://schemas.openxmlformats.org/officeDocument/2006/relationships/hyperlink" Target="http://www.pcarlo.ru/products_pictures/med_pesochnitsa%20korablik%20s%20tentom%20isu-05.12.jpg" TargetMode="External"/><Relationship Id="rId289" Type="http://schemas.openxmlformats.org/officeDocument/2006/relationships/hyperlink" Target="http://www.komfort-city.ru/userFiles/pic/Bonnel/pic/kokos600.gif" TargetMode="External"/><Relationship Id="rId454" Type="http://schemas.openxmlformats.org/officeDocument/2006/relationships/hyperlink" Target="http://www.kwa.ru/images/catalog/5784-61_prew.jpg" TargetMode="External"/><Relationship Id="rId496" Type="http://schemas.openxmlformats.org/officeDocument/2006/relationships/hyperlink" Target="http://www.kwa.ru/images/catalog/2116-5_prew.jpg" TargetMode="External"/><Relationship Id="rId11" Type="http://schemas.openxmlformats.org/officeDocument/2006/relationships/hyperlink" Target="http://www.rina-mebel.ru/usr/image/miram01-1.jpg" TargetMode="External"/><Relationship Id="rId53" Type="http://schemas.openxmlformats.org/officeDocument/2006/relationships/hyperlink" Target="http://www.pcarlo.ru/products_pictures/med_trilistnik.jpg" TargetMode="External"/><Relationship Id="rId149" Type="http://schemas.openxmlformats.org/officeDocument/2006/relationships/hyperlink" Target="http://www.pcarlo.ru/products_pictures/med_poruchni.jpg" TargetMode="External"/><Relationship Id="rId314" Type="http://schemas.openxmlformats.org/officeDocument/2006/relationships/hyperlink" Target="http://www.komfort-city.ru/userFiles/pic/nezavisim/big/elit.gif" TargetMode="External"/><Relationship Id="rId356" Type="http://schemas.openxmlformats.org/officeDocument/2006/relationships/hyperlink" Target="http://www.komfort-city.ru/userFiles/pic/nezavisim/big/fortuna600_1.gif" TargetMode="External"/><Relationship Id="rId398" Type="http://schemas.openxmlformats.org/officeDocument/2006/relationships/hyperlink" Target="http://www.komfort-city.ru/userFiles/pic/nezavisim/big/orto+.gif" TargetMode="External"/><Relationship Id="rId521" Type="http://schemas.openxmlformats.org/officeDocument/2006/relationships/hyperlink" Target="http://www.kwa.ru/upload/resize_cache/iblock/b5f/540_455_1742c89bd31d31e706694c01794f9666d/Arizona_gungstol.jpg" TargetMode="External"/><Relationship Id="rId95" Type="http://schemas.openxmlformats.org/officeDocument/2006/relationships/hyperlink" Target="http://www.pcarlo.ru/products_pictures/med_igrovaya%20stenka.jpg" TargetMode="External"/><Relationship Id="rId160" Type="http://schemas.openxmlformats.org/officeDocument/2006/relationships/hyperlink" Target="http://www.pcarlo.ru/products_pictures/malenkiy%20skalolaz_med.jpg" TargetMode="External"/><Relationship Id="rId216" Type="http://schemas.openxmlformats.org/officeDocument/2006/relationships/hyperlink" Target="http://www.pcarlo.ru/products_pictures/med_banketka%20ulitsa%20kolokolchik_f.jpg" TargetMode="External"/><Relationship Id="rId423" Type="http://schemas.openxmlformats.org/officeDocument/2006/relationships/hyperlink" Target="http://www.komfort-city.ru/userFiles/pic/bespr/pic/selena600.gif" TargetMode="External"/><Relationship Id="rId258" Type="http://schemas.openxmlformats.org/officeDocument/2006/relationships/hyperlink" Target="http://www.rina-mebel.ru/usr/image/akk-port0121.jpg" TargetMode="External"/><Relationship Id="rId465" Type="http://schemas.openxmlformats.org/officeDocument/2006/relationships/hyperlink" Target="http://www.kwa.ru/images/catalog/5721-8_prew.jpg" TargetMode="External"/><Relationship Id="rId22" Type="http://schemas.openxmlformats.org/officeDocument/2006/relationships/hyperlink" Target="http://www.pcarlo.ru/products_pictures/m_palitra05.01.jpg" TargetMode="External"/><Relationship Id="rId64" Type="http://schemas.openxmlformats.org/officeDocument/2006/relationships/hyperlink" Target="http://www.pcarlo.ru/products_pictures/med_mostik%20isu-01.17.jpg" TargetMode="External"/><Relationship Id="rId118" Type="http://schemas.openxmlformats.org/officeDocument/2006/relationships/hyperlink" Target="http://www.pcarlo.ru/products_pictures/med_Gorka%20Ladya.jpg" TargetMode="External"/><Relationship Id="rId325" Type="http://schemas.openxmlformats.org/officeDocument/2006/relationships/hyperlink" Target="http://www.komfort-city.ru/userFiles/pic/nezavisim/big/prezident.gif" TargetMode="External"/><Relationship Id="rId367" Type="http://schemas.openxmlformats.org/officeDocument/2006/relationships/hyperlink" Target="http://www.komfort-city.ru/userFiles/pic/nezavisim/big/effect.gif" TargetMode="External"/><Relationship Id="rId171" Type="http://schemas.openxmlformats.org/officeDocument/2006/relationships/hyperlink" Target="http://www.pcarlo.ru/products_pictures/med_besedka%20klassika.jpg" TargetMode="External"/><Relationship Id="rId227" Type="http://schemas.openxmlformats.org/officeDocument/2006/relationships/hyperlink" Target="http://www.pcarlo.ru/products_pictures/med_ograzdenie%20romashki.jpg" TargetMode="External"/><Relationship Id="rId269" Type="http://schemas.openxmlformats.org/officeDocument/2006/relationships/hyperlink" Target="http://www.komfort-city.ru/userFiles/pic/detsk/big/optima140.gif" TargetMode="External"/><Relationship Id="rId434" Type="http://schemas.openxmlformats.org/officeDocument/2006/relationships/hyperlink" Target="http://www.komfort-city.ru/userFiles/pic/bespr/pic/olimp600.gif" TargetMode="External"/><Relationship Id="rId476" Type="http://schemas.openxmlformats.org/officeDocument/2006/relationships/hyperlink" Target="http://www.kwa.ru/images/catalog/tara.jpg" TargetMode="External"/><Relationship Id="rId33" Type="http://schemas.openxmlformats.org/officeDocument/2006/relationships/hyperlink" Target="http://www.pcarlo.ru/products_pictures/kompleks%20ulichniy%20alie%20parusa_med.jpg" TargetMode="External"/><Relationship Id="rId129" Type="http://schemas.openxmlformats.org/officeDocument/2006/relationships/hyperlink" Target="http://www.pcarlo.ru/products_pictures/med_gorka%20malyshka%20isu-06.10%20.jpg" TargetMode="External"/><Relationship Id="rId280" Type="http://schemas.openxmlformats.org/officeDocument/2006/relationships/hyperlink" Target="http://www.komfort-city.ru/userFiles/pic/detsk/big/gerkules.gif" TargetMode="External"/><Relationship Id="rId336" Type="http://schemas.openxmlformats.org/officeDocument/2006/relationships/hyperlink" Target="http://www.komfort-city.ru/userFiles/pic/nezavisim/big/komfort600.gif" TargetMode="External"/><Relationship Id="rId501" Type="http://schemas.openxmlformats.org/officeDocument/2006/relationships/hyperlink" Target="http://www.kwa.ru/images/catalog/10748_prew.jpg" TargetMode="External"/><Relationship Id="rId75" Type="http://schemas.openxmlformats.org/officeDocument/2006/relationships/hyperlink" Target="http://www.pcarlo.ru/products_pictures/med_kachalka%20korablik%20isu-07.jpg" TargetMode="External"/><Relationship Id="rId140" Type="http://schemas.openxmlformats.org/officeDocument/2006/relationships/hyperlink" Target="http://www.pcarlo.ru/products_pictures/med_gusenichka.jpg" TargetMode="External"/><Relationship Id="rId182" Type="http://schemas.openxmlformats.org/officeDocument/2006/relationships/hyperlink" Target="http://www.pcarlo.ru/products_pictures/med_dvoynaya.jpg" TargetMode="External"/><Relationship Id="rId378" Type="http://schemas.openxmlformats.org/officeDocument/2006/relationships/hyperlink" Target="http://www.komfort-city.ru/userFiles/pic/nezavisim/big/effect.gif" TargetMode="External"/><Relationship Id="rId403" Type="http://schemas.openxmlformats.org/officeDocument/2006/relationships/hyperlink" Target="http://www.komfort-city.ru/userFiles/pic/bespr/pic/duna600.gif" TargetMode="External"/><Relationship Id="rId6" Type="http://schemas.openxmlformats.org/officeDocument/2006/relationships/hyperlink" Target="http://diana-russo.ru/pics500/userimages/article/neposeda_2458057168pr__2.jpg" TargetMode="External"/><Relationship Id="rId238" Type="http://schemas.openxmlformats.org/officeDocument/2006/relationships/hyperlink" Target="http://www.pcarlo.ru/products_pictures/med_kurochki.jpg" TargetMode="External"/><Relationship Id="rId445" Type="http://schemas.openxmlformats.org/officeDocument/2006/relationships/hyperlink" Target="http://www.kwa.ru/images/catalog/Erica.jpg" TargetMode="External"/><Relationship Id="rId487" Type="http://schemas.openxmlformats.org/officeDocument/2006/relationships/hyperlink" Target="http://www.kwa.ru/images/catalog/Madras.jpg" TargetMode="External"/><Relationship Id="rId291" Type="http://schemas.openxmlformats.org/officeDocument/2006/relationships/hyperlink" Target="http://www.komfort-city.ru/userFiles/pic/Bonnel/pic/kokos600.gif" TargetMode="External"/><Relationship Id="rId305" Type="http://schemas.openxmlformats.org/officeDocument/2006/relationships/hyperlink" Target="http://www.komfort-city.ru/userFiles/pic/nezavisim/big/superoptima.gif" TargetMode="External"/><Relationship Id="rId347" Type="http://schemas.openxmlformats.org/officeDocument/2006/relationships/hyperlink" Target="http://www.komfort-city.ru/userFiles/pic/nezavisim/big/elegant.gif" TargetMode="External"/><Relationship Id="rId512" Type="http://schemas.openxmlformats.org/officeDocument/2006/relationships/hyperlink" Target="http://www.kwa.ru/upload/resize_cache/iblock/bb8/540_394_1742c89bd31d31e706694c01794f9666d/Everton-70.jpg" TargetMode="External"/><Relationship Id="rId44" Type="http://schemas.openxmlformats.org/officeDocument/2006/relationships/hyperlink" Target="http://www.pcarlo.ru/products_pictures/sma_sportkompleks%20trio.jpg" TargetMode="External"/><Relationship Id="rId86" Type="http://schemas.openxmlformats.org/officeDocument/2006/relationships/hyperlink" Target="http://www.pcarlo.ru/products_pictures/med_ka4al_junga04.06.jpg" TargetMode="External"/><Relationship Id="rId151" Type="http://schemas.openxmlformats.org/officeDocument/2006/relationships/hyperlink" Target="http://www.pcarlo.ru/products_pictures/med_shvedskaya%20stenka%20sou-01.10%20.jpg" TargetMode="External"/><Relationship Id="rId389" Type="http://schemas.openxmlformats.org/officeDocument/2006/relationships/hyperlink" Target="http://www.komfort-city.ru/userFiles/pic/nezavisim/big/optimazl.gif" TargetMode="External"/><Relationship Id="rId193" Type="http://schemas.openxmlformats.org/officeDocument/2006/relationships/hyperlink" Target="http://www.pcarlo.ru/products_pictures/med_podkova%20maf-s-09.00.jpg" TargetMode="External"/><Relationship Id="rId207" Type="http://schemas.openxmlformats.org/officeDocument/2006/relationships/hyperlink" Target="http://www.pcarlo.ru/products_pictures/med_banketka%20ulitsa%20cvetik_f.jpg" TargetMode="External"/><Relationship Id="rId249" Type="http://schemas.openxmlformats.org/officeDocument/2006/relationships/hyperlink" Target="http://www.rina-mebel.ru/usr/image/klak%2004%20b.jpg" TargetMode="External"/><Relationship Id="rId414" Type="http://schemas.openxmlformats.org/officeDocument/2006/relationships/hyperlink" Target="http://www.komfort-city.ru/userFiles/pic/bespr/pic/olimpPPU600.gif" TargetMode="External"/><Relationship Id="rId456" Type="http://schemas.openxmlformats.org/officeDocument/2006/relationships/hyperlink" Target="http://www.kwa.ru/images/catalog/5777_prew.jpg" TargetMode="External"/><Relationship Id="rId498" Type="http://schemas.openxmlformats.org/officeDocument/2006/relationships/hyperlink" Target="http://www.kwa.ru/images/catalog/2113-5-1N_prew.jpg" TargetMode="External"/><Relationship Id="rId13" Type="http://schemas.openxmlformats.org/officeDocument/2006/relationships/hyperlink" Target="http://www.rina-mebel.ru/usr/image/tuluza.jpg" TargetMode="External"/><Relationship Id="rId109" Type="http://schemas.openxmlformats.org/officeDocument/2006/relationships/hyperlink" Target="http://www.pcarlo.ru/products_pictures/med_pesochnitsa%20babochka.jpg" TargetMode="External"/><Relationship Id="rId260" Type="http://schemas.openxmlformats.org/officeDocument/2006/relationships/hyperlink" Target="http://www.komfort-city.ru/userFiles/pic/detsk/big/effect.gif" TargetMode="External"/><Relationship Id="rId316" Type="http://schemas.openxmlformats.org/officeDocument/2006/relationships/hyperlink" Target="http://www.komfort-city.ru/userFiles/pic/nezavisim/big/elit.gif" TargetMode="External"/><Relationship Id="rId523" Type="http://schemas.openxmlformats.org/officeDocument/2006/relationships/hyperlink" Target="http://www.kwa.ru/images/catalog/Arizona_lounge.jpg" TargetMode="External"/><Relationship Id="rId55" Type="http://schemas.openxmlformats.org/officeDocument/2006/relationships/hyperlink" Target="http://www.pcarlo.ru/products_pictures/med_dino.jpg" TargetMode="External"/><Relationship Id="rId97" Type="http://schemas.openxmlformats.org/officeDocument/2006/relationships/hyperlink" Target="http://www.pcarlo.ru/products_pictures/med_s%20domikom.jpg" TargetMode="External"/><Relationship Id="rId120" Type="http://schemas.openxmlformats.org/officeDocument/2006/relationships/hyperlink" Target="http://www.pcarlo.ru/products_pictures/med_Gorka%20Volna.jpg" TargetMode="External"/><Relationship Id="rId358" Type="http://schemas.openxmlformats.org/officeDocument/2006/relationships/hyperlink" Target="http://www.komfort-city.ru/userFiles/pic/nezavisim/big/lux.gif" TargetMode="External"/><Relationship Id="rId162" Type="http://schemas.openxmlformats.org/officeDocument/2006/relationships/hyperlink" Target="http://www.pcarlo.ru/products_pictures/med_veranda%20okean%20so%20skameykami%2002.02.02.jpg" TargetMode="External"/><Relationship Id="rId218" Type="http://schemas.openxmlformats.org/officeDocument/2006/relationships/hyperlink" Target="http://www.pcarlo.ru/products_pictures/med_banketka%20ulitsa%20holmik%20s%20romashkami_f.jpg" TargetMode="External"/><Relationship Id="rId425" Type="http://schemas.openxmlformats.org/officeDocument/2006/relationships/hyperlink" Target="http://www.komfort-city.ru/userFiles/pic/bespr/pic/selena600.gif" TargetMode="External"/><Relationship Id="rId467" Type="http://schemas.openxmlformats.org/officeDocument/2006/relationships/hyperlink" Target="http://www.kwa.ru/images/catalog/Lorna_Jakarta.jpg" TargetMode="External"/><Relationship Id="rId271" Type="http://schemas.openxmlformats.org/officeDocument/2006/relationships/hyperlink" Target="http://www.komfort-city.ru/userFiles/pic/detsk/big/optima140.gif" TargetMode="External"/><Relationship Id="rId24" Type="http://schemas.openxmlformats.org/officeDocument/2006/relationships/hyperlink" Target="http://www.pcarlo.ru/products_pictures/sma_kompleks%20korablik%20unga%20kud-07.01.jpg" TargetMode="External"/><Relationship Id="rId66" Type="http://schemas.openxmlformats.org/officeDocument/2006/relationships/hyperlink" Target="http://www.pcarlo.ru/products_pictures/med_laz%20vertoletik%20isu-01.22.jpg" TargetMode="External"/><Relationship Id="rId131" Type="http://schemas.openxmlformats.org/officeDocument/2006/relationships/hyperlink" Target="http://www.pcarlo.ru/products_pictures/gorka%20uglovaya_med.jpg" TargetMode="External"/><Relationship Id="rId327" Type="http://schemas.openxmlformats.org/officeDocument/2006/relationships/hyperlink" Target="http://www.komfort-city.ru/userFiles/pic/nezavisim/big/flagman600.gif" TargetMode="External"/><Relationship Id="rId369" Type="http://schemas.openxmlformats.org/officeDocument/2006/relationships/hyperlink" Target="http://www.komfort-city.ru/userFiles/pic/nezavisim/big/recordzl.gif" TargetMode="External"/><Relationship Id="rId173" Type="http://schemas.openxmlformats.org/officeDocument/2006/relationships/hyperlink" Target="http://www.pcarlo.ru/products_pictures/med_besedka%20detskiy%20sad.jpg" TargetMode="External"/><Relationship Id="rId229" Type="http://schemas.openxmlformats.org/officeDocument/2006/relationships/hyperlink" Target="http://www.pcarlo.ru/products_pictures/kuhnya%20hozyayushka_med.jpg" TargetMode="External"/><Relationship Id="rId380" Type="http://schemas.openxmlformats.org/officeDocument/2006/relationships/hyperlink" Target="http://www.komfort-city.ru/userFiles/pic/nezavisim/big/effect.gif" TargetMode="External"/><Relationship Id="rId436" Type="http://schemas.openxmlformats.org/officeDocument/2006/relationships/hyperlink" Target="http://www.komfort-city.ru/userFiles/pic/bespr/pic/triumf600.gif" TargetMode="External"/><Relationship Id="rId240" Type="http://schemas.openxmlformats.org/officeDocument/2006/relationships/hyperlink" Target="http://www.pcarlo.ru/products_pictures/med_zhirafy2.jpg" TargetMode="External"/><Relationship Id="rId478" Type="http://schemas.openxmlformats.org/officeDocument/2006/relationships/hyperlink" Target="http://www.kwa.ru/images/catalog/5766-61_prew.jpg" TargetMode="External"/><Relationship Id="rId35" Type="http://schemas.openxmlformats.org/officeDocument/2006/relationships/hyperlink" Target="http://www.pcarlo.ru/products_pictures/s_dvorec15.00.jpg" TargetMode="External"/><Relationship Id="rId77" Type="http://schemas.openxmlformats.org/officeDocument/2006/relationships/hyperlink" Target="http://www.pcarlo.ru/products_pictures/med_kacheli%20dvoynye.jpg" TargetMode="External"/><Relationship Id="rId100" Type="http://schemas.openxmlformats.org/officeDocument/2006/relationships/hyperlink" Target="http://www.pcarlo.ru/products_pictures/med_pesochnitsa%20isu-05.05.jpg" TargetMode="External"/><Relationship Id="rId282" Type="http://schemas.openxmlformats.org/officeDocument/2006/relationships/hyperlink" Target="http://www.komfort-city.ru/userFiles/pic/detsk/big/gerkules.gif" TargetMode="External"/><Relationship Id="rId338" Type="http://schemas.openxmlformats.org/officeDocument/2006/relationships/hyperlink" Target="http://www.komfort-city.ru/userFiles/pic/nezavisim/big/komfort600.gif" TargetMode="External"/><Relationship Id="rId503" Type="http://schemas.openxmlformats.org/officeDocument/2006/relationships/hyperlink" Target="http://www.kwa.ru/images/catalog/10751_prew.jpg"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komfort-city.ru/userFiles/pic/detsk/big/effect.gif" TargetMode="External"/><Relationship Id="rId13" Type="http://schemas.openxmlformats.org/officeDocument/2006/relationships/hyperlink" Target="http://www.komfort-city.ru/userFiles/pic/detsk/big/optima140.gif" TargetMode="External"/><Relationship Id="rId18" Type="http://schemas.openxmlformats.org/officeDocument/2006/relationships/hyperlink" Target="http://www.komfort-city.ru/userFiles/pic/detsk/big/optima140.gif" TargetMode="External"/><Relationship Id="rId26" Type="http://schemas.openxmlformats.org/officeDocument/2006/relationships/hyperlink" Target="http://www.komfort-city.ru/userFiles/pic/detsk/big/gerkules.gif" TargetMode="External"/><Relationship Id="rId3" Type="http://schemas.openxmlformats.org/officeDocument/2006/relationships/hyperlink" Target="http://www.komfort-city.ru/userFiles/pic/detsk/big/effect.gif" TargetMode="External"/><Relationship Id="rId21" Type="http://schemas.openxmlformats.org/officeDocument/2006/relationships/hyperlink" Target="http://www.komfort-city.ru/userFiles/pic/detsk/big/gerkules.gif" TargetMode="External"/><Relationship Id="rId7" Type="http://schemas.openxmlformats.org/officeDocument/2006/relationships/hyperlink" Target="http://www.komfort-city.ru/userFiles/pic/detsk/big/effect.gif" TargetMode="External"/><Relationship Id="rId12" Type="http://schemas.openxmlformats.org/officeDocument/2006/relationships/hyperlink" Target="http://www.komfort-city.ru/userFiles/pic/detsk/big/optima140.gif" TargetMode="External"/><Relationship Id="rId17" Type="http://schemas.openxmlformats.org/officeDocument/2006/relationships/hyperlink" Target="http://www.komfort-city.ru/userFiles/pic/detsk/big/optima140.gif" TargetMode="External"/><Relationship Id="rId25" Type="http://schemas.openxmlformats.org/officeDocument/2006/relationships/hyperlink" Target="http://www.komfort-city.ru/userFiles/pic/detsk/big/gerkules.gif" TargetMode="External"/><Relationship Id="rId2" Type="http://schemas.openxmlformats.org/officeDocument/2006/relationships/hyperlink" Target="http://www.komfort-city.ru/userFiles/pic/detsk/big/effect.gif" TargetMode="External"/><Relationship Id="rId16" Type="http://schemas.openxmlformats.org/officeDocument/2006/relationships/hyperlink" Target="http://www.komfort-city.ru/userFiles/pic/detsk/big/optima140.gif" TargetMode="External"/><Relationship Id="rId20" Type="http://schemas.openxmlformats.org/officeDocument/2006/relationships/hyperlink" Target="http://www.komfort-city.ru/userFiles/pic/detsk/big/gerkules.gif" TargetMode="External"/><Relationship Id="rId1" Type="http://schemas.openxmlformats.org/officeDocument/2006/relationships/hyperlink" Target="http://www.komfort-city.ru/userFiles/pic/detsk/big/effect.gif" TargetMode="External"/><Relationship Id="rId6" Type="http://schemas.openxmlformats.org/officeDocument/2006/relationships/hyperlink" Target="http://www.komfort-city.ru/userFiles/pic/detsk/big/effect.gif" TargetMode="External"/><Relationship Id="rId11" Type="http://schemas.openxmlformats.org/officeDocument/2006/relationships/hyperlink" Target="http://www.komfort-city.ru/userFiles/pic/detsk/big/optima140.gif" TargetMode="External"/><Relationship Id="rId24" Type="http://schemas.openxmlformats.org/officeDocument/2006/relationships/hyperlink" Target="http://www.komfort-city.ru/userFiles/pic/detsk/big/gerkules.gif" TargetMode="External"/><Relationship Id="rId5" Type="http://schemas.openxmlformats.org/officeDocument/2006/relationships/hyperlink" Target="http://www.komfort-city.ru/userFiles/pic/detsk/big/effect.gif" TargetMode="External"/><Relationship Id="rId15" Type="http://schemas.openxmlformats.org/officeDocument/2006/relationships/hyperlink" Target="http://www.komfort-city.ru/userFiles/pic/detsk/big/optima140.gif" TargetMode="External"/><Relationship Id="rId23" Type="http://schemas.openxmlformats.org/officeDocument/2006/relationships/hyperlink" Target="http://www.komfort-city.ru/userFiles/pic/detsk/big/gerkules.gif" TargetMode="External"/><Relationship Id="rId28" Type="http://schemas.openxmlformats.org/officeDocument/2006/relationships/printerSettings" Target="../printerSettings/printerSettings2.bin"/><Relationship Id="rId10" Type="http://schemas.openxmlformats.org/officeDocument/2006/relationships/hyperlink" Target="http://www.komfort-city.ru/userFiles/pic/detsk/big/optima140.gif" TargetMode="External"/><Relationship Id="rId19" Type="http://schemas.openxmlformats.org/officeDocument/2006/relationships/hyperlink" Target="http://www.komfort-city.ru/userFiles/pic/detsk/big/gerkules.gif" TargetMode="External"/><Relationship Id="rId4" Type="http://schemas.openxmlformats.org/officeDocument/2006/relationships/hyperlink" Target="http://www.komfort-city.ru/userFiles/pic/detsk/big/effect.gif" TargetMode="External"/><Relationship Id="rId9" Type="http://schemas.openxmlformats.org/officeDocument/2006/relationships/hyperlink" Target="http://www.komfort-city.ru/userFiles/pic/detsk/big/effect.gif" TargetMode="External"/><Relationship Id="rId14" Type="http://schemas.openxmlformats.org/officeDocument/2006/relationships/hyperlink" Target="http://www.komfort-city.ru/userFiles/pic/detsk/big/optima140.gif" TargetMode="External"/><Relationship Id="rId22" Type="http://schemas.openxmlformats.org/officeDocument/2006/relationships/hyperlink" Target="http://www.komfort-city.ru/userFiles/pic/detsk/big/gerkules.gif" TargetMode="External"/><Relationship Id="rId27" Type="http://schemas.openxmlformats.org/officeDocument/2006/relationships/hyperlink" Target="http://www.komfort-city.ru/userFiles/pic/detsk/big/gerkules.gif" TargetMode="External"/></Relationships>
</file>

<file path=xl/worksheets/sheet1.xml><?xml version="1.0" encoding="utf-8"?>
<worksheet xmlns="http://schemas.openxmlformats.org/spreadsheetml/2006/main" xmlns:r="http://schemas.openxmlformats.org/officeDocument/2006/relationships">
  <dimension ref="A1:T656"/>
  <sheetViews>
    <sheetView tabSelected="1" topLeftCell="A90" zoomScale="75" zoomScaleNormal="75" workbookViewId="0">
      <selection activeCell="F92" sqref="F92"/>
    </sheetView>
  </sheetViews>
  <sheetFormatPr defaultColWidth="10.69921875" defaultRowHeight="15.6" outlineLevelRow="1"/>
  <cols>
    <col min="1" max="1" width="10.69921875" style="1"/>
    <col min="2" max="2" width="8" style="1" customWidth="1"/>
    <col min="3" max="3" width="10.8984375" style="20" bestFit="1" customWidth="1"/>
    <col min="4" max="4" width="6.5" style="1" customWidth="1"/>
    <col min="5" max="5" width="15.69921875" style="1" customWidth="1"/>
    <col min="6" max="6" width="16.19921875" style="9" customWidth="1"/>
    <col min="7" max="7" width="12.5" style="1" hidden="1" customWidth="1"/>
    <col min="8" max="8" width="94.796875" style="12" customWidth="1"/>
    <col min="9" max="9" width="10.69921875" style="1" hidden="1" customWidth="1"/>
    <col min="10" max="10" width="14.69921875" style="3" hidden="1" customWidth="1"/>
    <col min="11" max="11" width="10.69921875" style="3" hidden="1" customWidth="1"/>
    <col min="12" max="12" width="10.69921875" style="1" hidden="1" customWidth="1"/>
    <col min="13" max="13" width="10.8984375" style="1" hidden="1" customWidth="1"/>
    <col min="14" max="14" width="12.59765625" style="1" hidden="1" customWidth="1"/>
    <col min="15" max="15" width="16.296875" style="1" customWidth="1"/>
    <col min="16" max="16" width="10.8984375" style="6" hidden="1" customWidth="1"/>
    <col min="17" max="17" width="16.09765625" style="3" hidden="1" customWidth="1"/>
    <col min="18" max="18" width="13.09765625" style="3" hidden="1" customWidth="1"/>
    <col min="19" max="19" width="13.796875" style="3" hidden="1" customWidth="1"/>
    <col min="20" max="16384" width="10.69921875" style="1"/>
  </cols>
  <sheetData>
    <row r="1" spans="1:19" ht="46.8">
      <c r="A1" s="2" t="s">
        <v>0</v>
      </c>
      <c r="B1" s="2" t="s">
        <v>83</v>
      </c>
      <c r="C1" s="18"/>
    </row>
    <row r="2" spans="1:19">
      <c r="A2" s="2" t="s">
        <v>1</v>
      </c>
      <c r="B2" s="2"/>
      <c r="C2" s="18"/>
    </row>
    <row r="3" spans="1:19">
      <c r="A3" s="2" t="s">
        <v>2</v>
      </c>
      <c r="B3" s="2" t="s">
        <v>84</v>
      </c>
      <c r="C3" s="18"/>
    </row>
    <row r="4" spans="1:19">
      <c r="A4" s="2" t="s">
        <v>3</v>
      </c>
      <c r="B4" s="25">
        <v>89222266270</v>
      </c>
      <c r="C4" s="18"/>
    </row>
    <row r="5" spans="1:19">
      <c r="C5" s="18"/>
    </row>
    <row r="6" spans="1:19" ht="31.2">
      <c r="A6" s="2" t="s">
        <v>5</v>
      </c>
      <c r="B6" s="2" t="s">
        <v>4</v>
      </c>
      <c r="C6" s="18"/>
    </row>
    <row r="7" spans="1:19" ht="31.2" outlineLevel="1">
      <c r="A7" s="21">
        <v>1</v>
      </c>
      <c r="B7" s="21" t="s">
        <v>474</v>
      </c>
      <c r="C7" s="18"/>
    </row>
    <row r="8" spans="1:19" ht="31.2" outlineLevel="1">
      <c r="A8" s="23">
        <v>2</v>
      </c>
      <c r="B8" s="23" t="s">
        <v>476</v>
      </c>
      <c r="C8" s="18"/>
    </row>
    <row r="9" spans="1:19" ht="31.2" outlineLevel="1">
      <c r="A9" s="22">
        <v>3</v>
      </c>
      <c r="B9" s="22" t="s">
        <v>475</v>
      </c>
      <c r="C9" s="18"/>
    </row>
    <row r="10" spans="1:19" ht="31.2" outlineLevel="1">
      <c r="A10" s="24">
        <v>4</v>
      </c>
      <c r="B10" s="24" t="s">
        <v>473</v>
      </c>
      <c r="C10" s="18"/>
    </row>
    <row r="11" spans="1:19" outlineLevel="1">
      <c r="A11" s="2">
        <v>5</v>
      </c>
      <c r="B11" s="2"/>
      <c r="C11" s="18"/>
    </row>
    <row r="12" spans="1:19">
      <c r="A12" s="91" t="s">
        <v>29</v>
      </c>
      <c r="B12" s="91"/>
      <c r="C12" s="91"/>
      <c r="D12" s="91"/>
      <c r="E12" s="91"/>
      <c r="F12" s="91"/>
      <c r="G12" s="91"/>
      <c r="H12" s="91"/>
      <c r="N12" s="4"/>
      <c r="O12" s="4"/>
      <c r="P12" s="5"/>
    </row>
    <row r="13" spans="1:19" s="6" customFormat="1" ht="78">
      <c r="A13" s="7" t="s">
        <v>6</v>
      </c>
      <c r="B13" s="7" t="s">
        <v>23</v>
      </c>
      <c r="C13" s="19" t="s">
        <v>7</v>
      </c>
      <c r="D13" s="7" t="s">
        <v>8</v>
      </c>
      <c r="E13" s="7" t="s">
        <v>9</v>
      </c>
      <c r="F13" s="10" t="s">
        <v>10</v>
      </c>
      <c r="G13" s="7" t="s">
        <v>14</v>
      </c>
      <c r="H13" s="13" t="s">
        <v>15</v>
      </c>
      <c r="I13" s="7" t="s">
        <v>85</v>
      </c>
      <c r="J13" s="8" t="s">
        <v>17</v>
      </c>
      <c r="K13" s="8" t="s">
        <v>24</v>
      </c>
      <c r="L13" s="7" t="s">
        <v>25</v>
      </c>
      <c r="M13" s="7" t="s">
        <v>18</v>
      </c>
      <c r="N13" s="58" t="s">
        <v>19</v>
      </c>
      <c r="O13" s="63" t="s">
        <v>1045</v>
      </c>
      <c r="P13" s="60" t="s">
        <v>20</v>
      </c>
      <c r="Q13" s="205"/>
      <c r="R13" s="205"/>
      <c r="S13" s="205"/>
    </row>
    <row r="14" spans="1:19" s="6" customFormat="1" ht="336">
      <c r="A14" s="130">
        <v>1</v>
      </c>
      <c r="B14" s="93" t="s">
        <v>11</v>
      </c>
      <c r="C14" s="131">
        <v>13000</v>
      </c>
      <c r="D14" s="93">
        <v>1</v>
      </c>
      <c r="E14" s="132" t="s">
        <v>118</v>
      </c>
      <c r="F14" s="133" t="s">
        <v>119</v>
      </c>
      <c r="G14" s="134" t="s">
        <v>119</v>
      </c>
      <c r="H14" s="135" t="s">
        <v>120</v>
      </c>
      <c r="I14" s="130"/>
      <c r="J14" s="136"/>
      <c r="K14" s="136"/>
      <c r="L14" s="130"/>
      <c r="M14" s="130"/>
      <c r="N14" s="137"/>
      <c r="O14" s="138"/>
      <c r="P14" s="60"/>
      <c r="Q14" s="205"/>
      <c r="R14" s="205"/>
      <c r="S14" s="205"/>
    </row>
    <row r="15" spans="1:19" s="6" customFormat="1" ht="276.60000000000002">
      <c r="A15" s="130">
        <f>A14+1</f>
        <v>2</v>
      </c>
      <c r="B15" s="93" t="s">
        <v>11</v>
      </c>
      <c r="C15" s="131">
        <v>22000</v>
      </c>
      <c r="D15" s="93">
        <v>1</v>
      </c>
      <c r="E15" s="139" t="s">
        <v>121</v>
      </c>
      <c r="F15" s="133" t="s">
        <v>122</v>
      </c>
      <c r="G15" s="134" t="s">
        <v>122</v>
      </c>
      <c r="H15" s="140" t="s">
        <v>123</v>
      </c>
      <c r="I15" s="130"/>
      <c r="J15" s="136"/>
      <c r="K15" s="136"/>
      <c r="L15" s="130"/>
      <c r="M15" s="130"/>
      <c r="N15" s="137"/>
      <c r="O15" s="138"/>
      <c r="P15" s="60"/>
      <c r="Q15" s="205"/>
      <c r="R15" s="205"/>
      <c r="S15" s="205"/>
    </row>
    <row r="16" spans="1:19" s="6" customFormat="1" ht="192.6">
      <c r="A16" s="130">
        <f t="shared" ref="A16:A39" si="0">A15+1</f>
        <v>3</v>
      </c>
      <c r="B16" s="93" t="s">
        <v>11</v>
      </c>
      <c r="C16" s="131">
        <v>46900</v>
      </c>
      <c r="D16" s="93">
        <v>1</v>
      </c>
      <c r="E16" s="139" t="s">
        <v>124</v>
      </c>
      <c r="F16" s="133" t="s">
        <v>125</v>
      </c>
      <c r="G16" s="134" t="s">
        <v>125</v>
      </c>
      <c r="H16" s="140" t="s">
        <v>126</v>
      </c>
      <c r="I16" s="130"/>
      <c r="J16" s="136"/>
      <c r="K16" s="136"/>
      <c r="L16" s="130"/>
      <c r="M16" s="130"/>
      <c r="N16" s="137"/>
      <c r="O16" s="138"/>
      <c r="P16" s="60"/>
      <c r="Q16" s="205"/>
      <c r="R16" s="205"/>
      <c r="S16" s="205"/>
    </row>
    <row r="17" spans="1:19" s="6" customFormat="1" ht="192.6">
      <c r="A17" s="130">
        <f t="shared" si="0"/>
        <v>4</v>
      </c>
      <c r="B17" s="93" t="s">
        <v>11</v>
      </c>
      <c r="C17" s="131">
        <v>19800</v>
      </c>
      <c r="D17" s="93">
        <v>1</v>
      </c>
      <c r="E17" s="139" t="s">
        <v>127</v>
      </c>
      <c r="F17" s="133" t="s">
        <v>128</v>
      </c>
      <c r="G17" s="134" t="s">
        <v>128</v>
      </c>
      <c r="H17" s="140" t="s">
        <v>129</v>
      </c>
      <c r="I17" s="130"/>
      <c r="J17" s="136"/>
      <c r="K17" s="136"/>
      <c r="L17" s="130"/>
      <c r="M17" s="130"/>
      <c r="N17" s="137"/>
      <c r="O17" s="138"/>
      <c r="P17" s="60"/>
      <c r="Q17" s="205"/>
      <c r="R17" s="205"/>
      <c r="S17" s="205"/>
    </row>
    <row r="18" spans="1:19" s="6" customFormat="1" ht="276">
      <c r="A18" s="130">
        <f t="shared" si="0"/>
        <v>5</v>
      </c>
      <c r="B18" s="93" t="s">
        <v>11</v>
      </c>
      <c r="C18" s="131">
        <v>25100</v>
      </c>
      <c r="D18" s="93">
        <v>1</v>
      </c>
      <c r="E18" s="139" t="s">
        <v>130</v>
      </c>
      <c r="F18" s="133" t="s">
        <v>131</v>
      </c>
      <c r="G18" s="141" t="s">
        <v>131</v>
      </c>
      <c r="H18" s="135" t="s">
        <v>132</v>
      </c>
      <c r="I18" s="130"/>
      <c r="J18" s="136"/>
      <c r="K18" s="136"/>
      <c r="L18" s="130"/>
      <c r="M18" s="130"/>
      <c r="N18" s="137"/>
      <c r="O18" s="138"/>
      <c r="P18" s="60"/>
      <c r="Q18" s="205"/>
      <c r="R18" s="205"/>
      <c r="S18" s="205"/>
    </row>
    <row r="19" spans="1:19" s="6" customFormat="1" ht="168">
      <c r="A19" s="130">
        <f t="shared" si="0"/>
        <v>6</v>
      </c>
      <c r="B19" s="93" t="s">
        <v>11</v>
      </c>
      <c r="C19" s="131">
        <v>13100</v>
      </c>
      <c r="D19" s="93">
        <v>1</v>
      </c>
      <c r="E19" s="142" t="s">
        <v>133</v>
      </c>
      <c r="F19" s="133" t="s">
        <v>134</v>
      </c>
      <c r="G19" s="143" t="s">
        <v>134</v>
      </c>
      <c r="H19" s="144" t="s">
        <v>135</v>
      </c>
      <c r="I19" s="130"/>
      <c r="J19" s="136"/>
      <c r="K19" s="136"/>
      <c r="L19" s="130"/>
      <c r="M19" s="130"/>
      <c r="N19" s="137"/>
      <c r="O19" s="138"/>
      <c r="P19" s="60"/>
      <c r="Q19" s="205"/>
      <c r="R19" s="205"/>
      <c r="S19" s="205"/>
    </row>
    <row r="20" spans="1:19" s="6" customFormat="1" ht="156">
      <c r="A20" s="130">
        <f t="shared" si="0"/>
        <v>7</v>
      </c>
      <c r="B20" s="93" t="s">
        <v>11</v>
      </c>
      <c r="C20" s="131">
        <v>16700</v>
      </c>
      <c r="D20" s="93">
        <v>1</v>
      </c>
      <c r="E20" s="142" t="s">
        <v>136</v>
      </c>
      <c r="F20" s="133" t="s">
        <v>137</v>
      </c>
      <c r="G20" s="143" t="s">
        <v>137</v>
      </c>
      <c r="H20" s="145" t="s">
        <v>138</v>
      </c>
      <c r="I20" s="130"/>
      <c r="J20" s="136"/>
      <c r="K20" s="136"/>
      <c r="L20" s="130"/>
      <c r="M20" s="130"/>
      <c r="N20" s="137"/>
      <c r="O20" s="138"/>
      <c r="P20" s="60"/>
      <c r="Q20" s="205"/>
      <c r="R20" s="205"/>
      <c r="S20" s="205"/>
    </row>
    <row r="21" spans="1:19" s="6" customFormat="1" ht="156">
      <c r="A21" s="130">
        <f t="shared" si="0"/>
        <v>8</v>
      </c>
      <c r="B21" s="93" t="s">
        <v>11</v>
      </c>
      <c r="C21" s="131">
        <v>11340</v>
      </c>
      <c r="D21" s="93">
        <v>1</v>
      </c>
      <c r="E21" s="142" t="s">
        <v>1129</v>
      </c>
      <c r="F21" s="133" t="s">
        <v>139</v>
      </c>
      <c r="G21" s="146" t="s">
        <v>139</v>
      </c>
      <c r="H21" s="144" t="s">
        <v>140</v>
      </c>
      <c r="I21" s="130"/>
      <c r="J21" s="136"/>
      <c r="K21" s="136"/>
      <c r="L21" s="130"/>
      <c r="M21" s="130"/>
      <c r="N21" s="137"/>
      <c r="O21" s="147" t="s">
        <v>1130</v>
      </c>
      <c r="P21" s="60"/>
      <c r="Q21" s="205"/>
      <c r="R21" s="205"/>
      <c r="S21" s="205"/>
    </row>
    <row r="22" spans="1:19" s="6" customFormat="1" ht="204">
      <c r="A22" s="130">
        <f t="shared" si="0"/>
        <v>9</v>
      </c>
      <c r="B22" s="93" t="s">
        <v>11</v>
      </c>
      <c r="C22" s="131">
        <v>25000</v>
      </c>
      <c r="D22" s="93">
        <v>1</v>
      </c>
      <c r="E22" s="142" t="s">
        <v>1131</v>
      </c>
      <c r="F22" s="133" t="s">
        <v>141</v>
      </c>
      <c r="G22" s="143" t="s">
        <v>141</v>
      </c>
      <c r="H22" s="148" t="s">
        <v>142</v>
      </c>
      <c r="I22" s="130"/>
      <c r="J22" s="136"/>
      <c r="K22" s="136"/>
      <c r="L22" s="130"/>
      <c r="M22" s="130"/>
      <c r="N22" s="137"/>
      <c r="O22" s="147" t="s">
        <v>1132</v>
      </c>
      <c r="P22" s="60"/>
      <c r="Q22" s="205"/>
      <c r="R22" s="205"/>
      <c r="S22" s="205"/>
    </row>
    <row r="23" spans="1:19" s="6" customFormat="1" ht="93.6">
      <c r="A23" s="130">
        <f t="shared" si="0"/>
        <v>10</v>
      </c>
      <c r="B23" s="93" t="s">
        <v>11</v>
      </c>
      <c r="C23" s="131">
        <v>25000</v>
      </c>
      <c r="D23" s="93">
        <v>1</v>
      </c>
      <c r="E23" s="142" t="s">
        <v>1133</v>
      </c>
      <c r="F23" s="133" t="s">
        <v>143</v>
      </c>
      <c r="G23" s="143" t="s">
        <v>143</v>
      </c>
      <c r="H23" s="149" t="s">
        <v>144</v>
      </c>
      <c r="I23" s="130"/>
      <c r="J23" s="136"/>
      <c r="K23" s="136"/>
      <c r="L23" s="130"/>
      <c r="M23" s="130"/>
      <c r="N23" s="137"/>
      <c r="O23" s="147" t="s">
        <v>1134</v>
      </c>
      <c r="P23" s="60"/>
      <c r="Q23" s="205"/>
      <c r="R23" s="205"/>
      <c r="S23" s="205"/>
    </row>
    <row r="24" spans="1:19" s="6" customFormat="1" ht="216.6">
      <c r="A24" s="130">
        <f t="shared" si="0"/>
        <v>11</v>
      </c>
      <c r="B24" s="93" t="s">
        <v>11</v>
      </c>
      <c r="C24" s="131">
        <v>12000</v>
      </c>
      <c r="D24" s="93">
        <v>1</v>
      </c>
      <c r="E24" s="142" t="s">
        <v>1135</v>
      </c>
      <c r="F24" s="133" t="s">
        <v>424</v>
      </c>
      <c r="G24" s="150" t="s">
        <v>424</v>
      </c>
      <c r="H24" s="151" t="s">
        <v>425</v>
      </c>
      <c r="I24" s="130"/>
      <c r="J24" s="136"/>
      <c r="K24" s="136"/>
      <c r="L24" s="130"/>
      <c r="M24" s="130"/>
      <c r="N24" s="137"/>
      <c r="O24" s="147" t="s">
        <v>1136</v>
      </c>
      <c r="P24" s="60"/>
      <c r="Q24" s="205"/>
      <c r="R24" s="205"/>
      <c r="S24" s="205"/>
    </row>
    <row r="25" spans="1:19" s="6" customFormat="1" ht="204.6">
      <c r="A25" s="130">
        <f t="shared" si="0"/>
        <v>12</v>
      </c>
      <c r="B25" s="93" t="s">
        <v>11</v>
      </c>
      <c r="C25" s="131">
        <v>15000</v>
      </c>
      <c r="D25" s="93">
        <v>1</v>
      </c>
      <c r="E25" s="152" t="s">
        <v>1137</v>
      </c>
      <c r="F25" s="133" t="s">
        <v>426</v>
      </c>
      <c r="G25" s="153" t="s">
        <v>426</v>
      </c>
      <c r="H25" s="154" t="s">
        <v>427</v>
      </c>
      <c r="I25" s="130"/>
      <c r="J25" s="136"/>
      <c r="K25" s="136"/>
      <c r="L25" s="130"/>
      <c r="M25" s="130"/>
      <c r="N25" s="137"/>
      <c r="O25" s="147" t="s">
        <v>1138</v>
      </c>
      <c r="P25" s="60"/>
      <c r="Q25" s="205"/>
      <c r="R25" s="205"/>
      <c r="S25" s="205"/>
    </row>
    <row r="26" spans="1:19" s="6" customFormat="1" ht="132.6">
      <c r="A26" s="130">
        <f t="shared" si="0"/>
        <v>13</v>
      </c>
      <c r="B26" s="93" t="s">
        <v>11</v>
      </c>
      <c r="C26" s="131">
        <v>11000</v>
      </c>
      <c r="D26" s="93">
        <v>1</v>
      </c>
      <c r="E26" s="155" t="s">
        <v>1139</v>
      </c>
      <c r="F26" s="133" t="s">
        <v>428</v>
      </c>
      <c r="G26" s="156" t="s">
        <v>428</v>
      </c>
      <c r="H26" s="157" t="s">
        <v>429</v>
      </c>
      <c r="I26" s="130"/>
      <c r="J26" s="136"/>
      <c r="K26" s="136"/>
      <c r="L26" s="130"/>
      <c r="M26" s="130"/>
      <c r="N26" s="137"/>
      <c r="O26" s="138"/>
      <c r="P26" s="60"/>
      <c r="Q26" s="205"/>
      <c r="R26" s="205"/>
      <c r="S26" s="205"/>
    </row>
    <row r="27" spans="1:19" s="36" customFormat="1" ht="252.6">
      <c r="A27" s="130">
        <f t="shared" si="0"/>
        <v>14</v>
      </c>
      <c r="B27" s="93" t="s">
        <v>11</v>
      </c>
      <c r="C27" s="158">
        <f>M27*93%+I27</f>
        <v>12696.560000000001</v>
      </c>
      <c r="D27" s="93">
        <v>2</v>
      </c>
      <c r="E27" s="94" t="s">
        <v>110</v>
      </c>
      <c r="F27" s="92" t="s">
        <v>438</v>
      </c>
      <c r="G27" s="92" t="s">
        <v>438</v>
      </c>
      <c r="H27" s="159" t="s">
        <v>109</v>
      </c>
      <c r="I27" s="93">
        <v>800</v>
      </c>
      <c r="J27" s="160">
        <v>10660</v>
      </c>
      <c r="K27" s="160">
        <f>C27-I27-J27</f>
        <v>1236.5600000000013</v>
      </c>
      <c r="L27" s="161">
        <f t="shared" ref="L27:L38" si="1">K27/C27</f>
        <v>9.7393309683882975E-2</v>
      </c>
      <c r="M27" s="162">
        <f>J27+J27*0.2</f>
        <v>12792</v>
      </c>
      <c r="N27" s="163">
        <f t="shared" ref="N27:N35" si="2">C27*95%</f>
        <v>12061.732</v>
      </c>
      <c r="O27" s="164"/>
      <c r="P27" s="61" t="e">
        <f>IF((C27-M27)&gt;0,#REF!,#REF!)</f>
        <v>#REF!</v>
      </c>
      <c r="Q27" s="56"/>
      <c r="R27" s="56"/>
      <c r="S27" s="56"/>
    </row>
    <row r="28" spans="1:19" s="36" customFormat="1" ht="252.6">
      <c r="A28" s="130">
        <f t="shared" si="0"/>
        <v>15</v>
      </c>
      <c r="B28" s="93" t="s">
        <v>11</v>
      </c>
      <c r="C28" s="158">
        <f>M28*93%+I28</f>
        <v>13187.6</v>
      </c>
      <c r="D28" s="93">
        <v>2</v>
      </c>
      <c r="E28" s="94" t="s">
        <v>112</v>
      </c>
      <c r="F28" s="92" t="s">
        <v>437</v>
      </c>
      <c r="G28" s="92" t="s">
        <v>437</v>
      </c>
      <c r="H28" s="159" t="s">
        <v>111</v>
      </c>
      <c r="I28" s="93">
        <v>800</v>
      </c>
      <c r="J28" s="160">
        <v>11100</v>
      </c>
      <c r="K28" s="160">
        <f t="shared" ref="K28:K38" si="3">C28-I28-J28</f>
        <v>1287.6000000000004</v>
      </c>
      <c r="L28" s="161">
        <f t="shared" si="1"/>
        <v>9.7637174315265876E-2</v>
      </c>
      <c r="M28" s="162">
        <f t="shared" ref="M28:M30" si="4">J28+J28*0.2</f>
        <v>13320</v>
      </c>
      <c r="N28" s="163">
        <f t="shared" si="2"/>
        <v>12528.22</v>
      </c>
      <c r="O28" s="164"/>
      <c r="P28" s="61" t="e">
        <f>IF((C28-M28)&gt;0,#REF!,#REF!)</f>
        <v>#REF!</v>
      </c>
      <c r="Q28" s="56"/>
      <c r="R28" s="56"/>
      <c r="S28" s="56"/>
    </row>
    <row r="29" spans="1:19" s="36" customFormat="1" ht="312.60000000000002">
      <c r="A29" s="130">
        <f t="shared" si="0"/>
        <v>16</v>
      </c>
      <c r="B29" s="93" t="s">
        <v>11</v>
      </c>
      <c r="C29" s="158">
        <f>M29*93%+I29</f>
        <v>2641.4</v>
      </c>
      <c r="D29" s="93">
        <v>2</v>
      </c>
      <c r="E29" s="94" t="s">
        <v>114</v>
      </c>
      <c r="F29" s="92" t="s">
        <v>86</v>
      </c>
      <c r="G29" s="92" t="s">
        <v>86</v>
      </c>
      <c r="H29" s="159" t="s">
        <v>113</v>
      </c>
      <c r="I29" s="93">
        <v>800</v>
      </c>
      <c r="J29" s="160">
        <v>1650</v>
      </c>
      <c r="K29" s="160">
        <f t="shared" si="3"/>
        <v>191.40000000000009</v>
      </c>
      <c r="L29" s="161">
        <f t="shared" si="1"/>
        <v>7.2461573408041227E-2</v>
      </c>
      <c r="M29" s="162">
        <f t="shared" si="4"/>
        <v>1980</v>
      </c>
      <c r="N29" s="163">
        <f t="shared" si="2"/>
        <v>2509.33</v>
      </c>
      <c r="O29" s="164"/>
      <c r="P29" s="61" t="e">
        <f>IF((C29-M29)&gt;0,#REF!,#REF!)</f>
        <v>#REF!</v>
      </c>
      <c r="Q29" s="56"/>
      <c r="R29" s="56"/>
      <c r="S29" s="56"/>
    </row>
    <row r="30" spans="1:19" s="36" customFormat="1" ht="312.60000000000002">
      <c r="A30" s="130">
        <f t="shared" si="0"/>
        <v>17</v>
      </c>
      <c r="B30" s="93" t="s">
        <v>11</v>
      </c>
      <c r="C30" s="158">
        <f t="shared" ref="C30:C38" si="5">M30*93%+I30</f>
        <v>3154.76</v>
      </c>
      <c r="D30" s="93">
        <v>2</v>
      </c>
      <c r="E30" s="94" t="s">
        <v>115</v>
      </c>
      <c r="F30" s="92" t="s">
        <v>87</v>
      </c>
      <c r="G30" s="92" t="s">
        <v>87</v>
      </c>
      <c r="H30" s="159" t="s">
        <v>113</v>
      </c>
      <c r="I30" s="93">
        <v>800</v>
      </c>
      <c r="J30" s="160">
        <v>2110</v>
      </c>
      <c r="K30" s="160">
        <f t="shared" si="3"/>
        <v>244.76000000000022</v>
      </c>
      <c r="L30" s="161">
        <f t="shared" si="1"/>
        <v>7.7584348730172878E-2</v>
      </c>
      <c r="M30" s="162">
        <f t="shared" si="4"/>
        <v>2532</v>
      </c>
      <c r="N30" s="163">
        <f t="shared" si="2"/>
        <v>2997.0219999999999</v>
      </c>
      <c r="O30" s="164"/>
      <c r="P30" s="61" t="e">
        <f>IF((C30-M30)&gt;0,#REF!,#REF!)</f>
        <v>#REF!</v>
      </c>
      <c r="Q30" s="56"/>
      <c r="R30" s="56"/>
      <c r="S30" s="56"/>
    </row>
    <row r="31" spans="1:19" s="36" customFormat="1" ht="204">
      <c r="A31" s="130">
        <f t="shared" si="0"/>
        <v>18</v>
      </c>
      <c r="B31" s="93" t="s">
        <v>11</v>
      </c>
      <c r="C31" s="158">
        <f t="shared" si="5"/>
        <v>26691.200000000001</v>
      </c>
      <c r="D31" s="93">
        <v>1</v>
      </c>
      <c r="E31" s="93" t="s">
        <v>89</v>
      </c>
      <c r="F31" s="92" t="s">
        <v>90</v>
      </c>
      <c r="G31" s="93" t="s">
        <v>436</v>
      </c>
      <c r="H31" s="165" t="s">
        <v>88</v>
      </c>
      <c r="I31" s="93">
        <v>800</v>
      </c>
      <c r="J31" s="160">
        <v>19200</v>
      </c>
      <c r="K31" s="160">
        <f t="shared" si="3"/>
        <v>6691.2000000000007</v>
      </c>
      <c r="L31" s="161">
        <f t="shared" si="1"/>
        <v>0.25068936578347922</v>
      </c>
      <c r="M31" s="162">
        <v>27840</v>
      </c>
      <c r="N31" s="163">
        <f t="shared" si="2"/>
        <v>25356.639999999999</v>
      </c>
      <c r="O31" s="164"/>
      <c r="P31" s="61" t="e">
        <f>IF((C31-M31)&gt;0,#REF!,#REF!)</f>
        <v>#REF!</v>
      </c>
      <c r="Q31" s="56"/>
      <c r="R31" s="56"/>
      <c r="S31" s="56"/>
    </row>
    <row r="32" spans="1:19" s="36" customFormat="1" ht="252">
      <c r="A32" s="130">
        <f t="shared" si="0"/>
        <v>19</v>
      </c>
      <c r="B32" s="93" t="s">
        <v>11</v>
      </c>
      <c r="C32" s="158">
        <f t="shared" si="5"/>
        <v>18060.8</v>
      </c>
      <c r="D32" s="93">
        <v>1</v>
      </c>
      <c r="E32" s="150" t="s">
        <v>92</v>
      </c>
      <c r="F32" s="92" t="s">
        <v>93</v>
      </c>
      <c r="G32" s="150" t="s">
        <v>477</v>
      </c>
      <c r="H32" s="166" t="s">
        <v>91</v>
      </c>
      <c r="I32" s="93">
        <v>800</v>
      </c>
      <c r="J32" s="160">
        <v>12800</v>
      </c>
      <c r="K32" s="160">
        <f t="shared" si="3"/>
        <v>4460.7999999999993</v>
      </c>
      <c r="L32" s="161">
        <f t="shared" si="1"/>
        <v>0.24698795180722888</v>
      </c>
      <c r="M32" s="162">
        <v>18560</v>
      </c>
      <c r="N32" s="163">
        <f t="shared" si="2"/>
        <v>17157.759999999998</v>
      </c>
      <c r="O32" s="164"/>
      <c r="P32" s="61" t="e">
        <f>IF((C32-M32)&gt;0,#REF!,#REF!)</f>
        <v>#REF!</v>
      </c>
      <c r="Q32" s="56"/>
      <c r="R32" s="56"/>
      <c r="S32" s="56"/>
    </row>
    <row r="33" spans="1:20" s="36" customFormat="1" ht="204">
      <c r="A33" s="130">
        <f t="shared" si="0"/>
        <v>20</v>
      </c>
      <c r="B33" s="93" t="s">
        <v>11</v>
      </c>
      <c r="C33" s="158">
        <f t="shared" si="5"/>
        <v>23864</v>
      </c>
      <c r="D33" s="93">
        <v>1</v>
      </c>
      <c r="E33" s="167" t="s">
        <v>95</v>
      </c>
      <c r="F33" s="92" t="s">
        <v>96</v>
      </c>
      <c r="G33" s="150" t="s">
        <v>435</v>
      </c>
      <c r="H33" s="168" t="s">
        <v>94</v>
      </c>
      <c r="I33" s="93">
        <v>800</v>
      </c>
      <c r="J33" s="160">
        <v>19600</v>
      </c>
      <c r="K33" s="160">
        <f t="shared" si="3"/>
        <v>3464</v>
      </c>
      <c r="L33" s="161">
        <f t="shared" si="1"/>
        <v>0.14515588333892054</v>
      </c>
      <c r="M33" s="162">
        <v>24800</v>
      </c>
      <c r="N33" s="163">
        <f t="shared" si="2"/>
        <v>22670.799999999999</v>
      </c>
      <c r="O33" s="164"/>
      <c r="P33" s="61" t="e">
        <f>IF((C33-M33)&gt;0,#REF!,#REF!)</f>
        <v>#REF!</v>
      </c>
      <c r="Q33" s="56"/>
      <c r="R33" s="56"/>
      <c r="S33" s="56"/>
    </row>
    <row r="34" spans="1:20" s="36" customFormat="1" ht="144">
      <c r="A34" s="130">
        <f t="shared" si="0"/>
        <v>21</v>
      </c>
      <c r="B34" s="93" t="s">
        <v>11</v>
      </c>
      <c r="C34" s="158">
        <f t="shared" si="5"/>
        <v>37590.800000000003</v>
      </c>
      <c r="D34" s="93">
        <v>1</v>
      </c>
      <c r="E34" s="167" t="s">
        <v>100</v>
      </c>
      <c r="F34" s="92" t="s">
        <v>98</v>
      </c>
      <c r="G34" s="169" t="s">
        <v>97</v>
      </c>
      <c r="H34" s="168" t="s">
        <v>99</v>
      </c>
      <c r="I34" s="93">
        <v>800</v>
      </c>
      <c r="J34" s="160">
        <v>29300</v>
      </c>
      <c r="K34" s="160">
        <f t="shared" si="3"/>
        <v>7490.8000000000029</v>
      </c>
      <c r="L34" s="161">
        <f t="shared" si="1"/>
        <v>0.19927216233759329</v>
      </c>
      <c r="M34" s="162">
        <v>39560</v>
      </c>
      <c r="N34" s="163">
        <f t="shared" si="2"/>
        <v>35711.26</v>
      </c>
      <c r="O34" s="164"/>
      <c r="P34" s="61" t="e">
        <f>IF((C34-M34)&gt;0,#REF!,#REF!)</f>
        <v>#REF!</v>
      </c>
      <c r="Q34" s="56"/>
      <c r="R34" s="56"/>
      <c r="S34" s="56"/>
    </row>
    <row r="35" spans="1:20" s="36" customFormat="1" ht="108">
      <c r="A35" s="130">
        <f t="shared" si="0"/>
        <v>22</v>
      </c>
      <c r="B35" s="93" t="s">
        <v>11</v>
      </c>
      <c r="C35" s="158">
        <f t="shared" si="5"/>
        <v>50341.100000000006</v>
      </c>
      <c r="D35" s="93">
        <v>1</v>
      </c>
      <c r="E35" s="167" t="s">
        <v>103</v>
      </c>
      <c r="F35" s="92" t="s">
        <v>101</v>
      </c>
      <c r="G35" s="150" t="s">
        <v>102</v>
      </c>
      <c r="H35" s="166" t="s">
        <v>104</v>
      </c>
      <c r="I35" s="93">
        <v>800</v>
      </c>
      <c r="J35" s="160">
        <v>39460</v>
      </c>
      <c r="K35" s="160">
        <f t="shared" si="3"/>
        <v>10081.100000000006</v>
      </c>
      <c r="L35" s="161">
        <f t="shared" si="1"/>
        <v>0.20025585456019046</v>
      </c>
      <c r="M35" s="162">
        <v>53270</v>
      </c>
      <c r="N35" s="163">
        <f t="shared" si="2"/>
        <v>47824.045000000006</v>
      </c>
      <c r="O35" s="164"/>
      <c r="P35" s="61" t="e">
        <f>IF((C35-M35)&gt;0,#REF!,#REF!)</f>
        <v>#REF!</v>
      </c>
      <c r="Q35" s="56"/>
      <c r="R35" s="56"/>
      <c r="S35" s="56"/>
    </row>
    <row r="36" spans="1:20" s="36" customFormat="1" ht="108.6">
      <c r="A36" s="130">
        <f t="shared" si="0"/>
        <v>23</v>
      </c>
      <c r="B36" s="93" t="s">
        <v>11</v>
      </c>
      <c r="C36" s="158">
        <f t="shared" si="5"/>
        <v>50342.030000000006</v>
      </c>
      <c r="D36" s="93">
        <v>1</v>
      </c>
      <c r="E36" s="167" t="s">
        <v>105</v>
      </c>
      <c r="F36" s="92" t="s">
        <v>433</v>
      </c>
      <c r="G36" s="150" t="s">
        <v>434</v>
      </c>
      <c r="H36" s="170" t="s">
        <v>106</v>
      </c>
      <c r="I36" s="93">
        <v>800</v>
      </c>
      <c r="J36" s="160">
        <v>34440</v>
      </c>
      <c r="K36" s="160">
        <f t="shared" ref="K36" si="6">C36-I36-J36</f>
        <v>15102.030000000006</v>
      </c>
      <c r="L36" s="161">
        <f t="shared" ref="L36" si="7">K36/C36</f>
        <v>0.29998849867595734</v>
      </c>
      <c r="M36" s="162">
        <v>53271</v>
      </c>
      <c r="N36" s="163">
        <f t="shared" ref="N36" si="8">C36*95%</f>
        <v>47824.928500000002</v>
      </c>
      <c r="O36" s="164"/>
      <c r="P36" s="61" t="e">
        <f>IF((C36-M36)&gt;0,#REF!,#REF!)</f>
        <v>#REF!</v>
      </c>
      <c r="Q36" s="56"/>
      <c r="R36" s="56"/>
      <c r="S36" s="56"/>
    </row>
    <row r="37" spans="1:20" s="36" customFormat="1" ht="324.60000000000002">
      <c r="A37" s="130">
        <f t="shared" si="0"/>
        <v>24</v>
      </c>
      <c r="B37" s="93" t="s">
        <v>11</v>
      </c>
      <c r="C37" s="158">
        <f t="shared" si="5"/>
        <v>9932.6</v>
      </c>
      <c r="D37" s="93">
        <v>1</v>
      </c>
      <c r="E37" s="167" t="s">
        <v>116</v>
      </c>
      <c r="F37" s="92" t="s">
        <v>432</v>
      </c>
      <c r="G37" s="150" t="s">
        <v>432</v>
      </c>
      <c r="H37" s="170" t="s">
        <v>107</v>
      </c>
      <c r="I37" s="93">
        <v>800</v>
      </c>
      <c r="J37" s="160">
        <v>7550</v>
      </c>
      <c r="K37" s="160">
        <f t="shared" ref="K37" si="9">C37-I37-J37</f>
        <v>1582.6000000000004</v>
      </c>
      <c r="L37" s="161">
        <f t="shared" ref="L37" si="10">K37/C37</f>
        <v>0.15933391055715526</v>
      </c>
      <c r="M37" s="162">
        <v>9820</v>
      </c>
      <c r="N37" s="163">
        <f t="shared" ref="N37" si="11">C37*95%</f>
        <v>9435.9699999999993</v>
      </c>
      <c r="O37" s="164"/>
      <c r="P37" s="61" t="e">
        <f>IF((C37-M37)&gt;0,#REF!,#REF!)</f>
        <v>#REF!</v>
      </c>
      <c r="Q37" s="56"/>
      <c r="R37" s="56"/>
      <c r="S37" s="56"/>
    </row>
    <row r="38" spans="1:20" s="36" customFormat="1" ht="264.60000000000002">
      <c r="A38" s="130">
        <f t="shared" si="0"/>
        <v>25</v>
      </c>
      <c r="B38" s="93" t="s">
        <v>11</v>
      </c>
      <c r="C38" s="158">
        <f t="shared" si="5"/>
        <v>14861.6</v>
      </c>
      <c r="D38" s="93">
        <v>1</v>
      </c>
      <c r="E38" s="152" t="s">
        <v>117</v>
      </c>
      <c r="F38" s="92" t="s">
        <v>431</v>
      </c>
      <c r="G38" s="153" t="s">
        <v>431</v>
      </c>
      <c r="H38" s="171" t="s">
        <v>108</v>
      </c>
      <c r="I38" s="93">
        <v>800</v>
      </c>
      <c r="J38" s="160">
        <v>11630</v>
      </c>
      <c r="K38" s="160">
        <f t="shared" si="3"/>
        <v>2431.6000000000004</v>
      </c>
      <c r="L38" s="161">
        <f t="shared" si="1"/>
        <v>0.16361629972546698</v>
      </c>
      <c r="M38" s="172">
        <v>15120</v>
      </c>
      <c r="N38" s="163">
        <f t="shared" ref="N38" si="12">C38*95%</f>
        <v>14118.52</v>
      </c>
      <c r="O38" s="164"/>
      <c r="P38" s="61" t="e">
        <f>IF((C38-M38)&gt;0,#REF!,#REF!)</f>
        <v>#REF!</v>
      </c>
      <c r="Q38" s="56"/>
      <c r="R38" s="56"/>
      <c r="S38" s="56"/>
    </row>
    <row r="39" spans="1:20" ht="62.4">
      <c r="A39" s="130">
        <f t="shared" si="0"/>
        <v>26</v>
      </c>
      <c r="B39" s="109" t="s">
        <v>11</v>
      </c>
      <c r="C39" s="110">
        <v>10500</v>
      </c>
      <c r="D39" s="109">
        <v>3</v>
      </c>
      <c r="E39" s="206" t="s">
        <v>1405</v>
      </c>
      <c r="F39" s="109" t="s">
        <v>13</v>
      </c>
      <c r="G39" s="112" t="s">
        <v>16</v>
      </c>
      <c r="H39" s="112" t="s">
        <v>1404</v>
      </c>
      <c r="I39" s="113"/>
      <c r="J39" s="114"/>
      <c r="K39" s="114"/>
      <c r="L39" s="113"/>
      <c r="M39" s="113"/>
      <c r="N39" s="113"/>
      <c r="O39" s="206" t="s">
        <v>1406</v>
      </c>
    </row>
    <row r="40" spans="1:20" ht="62.4">
      <c r="A40" s="109">
        <f t="shared" ref="A40:A70" si="13">A39+1</f>
        <v>27</v>
      </c>
      <c r="B40" s="109" t="s">
        <v>11</v>
      </c>
      <c r="C40" s="110">
        <v>30500</v>
      </c>
      <c r="D40" s="109">
        <v>3</v>
      </c>
      <c r="E40" s="206" t="s">
        <v>1407</v>
      </c>
      <c r="F40" s="109" t="s">
        <v>12</v>
      </c>
      <c r="G40" s="112">
        <v>5786</v>
      </c>
      <c r="H40" s="112" t="s">
        <v>1408</v>
      </c>
      <c r="I40" s="113"/>
      <c r="J40" s="114"/>
      <c r="K40" s="114"/>
      <c r="L40" s="113"/>
      <c r="M40" s="113"/>
      <c r="N40" s="113"/>
      <c r="O40" s="206" t="s">
        <v>1406</v>
      </c>
    </row>
    <row r="41" spans="1:20" ht="72.599999999999994">
      <c r="A41" s="109">
        <f t="shared" si="13"/>
        <v>28</v>
      </c>
      <c r="B41" s="109" t="s">
        <v>11</v>
      </c>
      <c r="C41" s="110">
        <v>12334.5</v>
      </c>
      <c r="D41" s="109">
        <v>3</v>
      </c>
      <c r="E41" s="206" t="s">
        <v>1411</v>
      </c>
      <c r="F41" s="116" t="s">
        <v>30</v>
      </c>
      <c r="G41" s="112" t="s">
        <v>21</v>
      </c>
      <c r="H41" s="112" t="s">
        <v>22</v>
      </c>
      <c r="I41" s="113"/>
      <c r="J41" s="114"/>
      <c r="K41" s="114"/>
      <c r="L41" s="113"/>
      <c r="M41" s="113"/>
      <c r="N41" s="113"/>
      <c r="O41" s="115" t="s">
        <v>1412</v>
      </c>
      <c r="T41" s="1" t="s">
        <v>1450</v>
      </c>
    </row>
    <row r="42" spans="1:20" ht="72.599999999999994">
      <c r="A42" s="109">
        <f t="shared" si="13"/>
        <v>29</v>
      </c>
      <c r="B42" s="109" t="s">
        <v>11</v>
      </c>
      <c r="C42" s="110">
        <v>25519</v>
      </c>
      <c r="D42" s="109">
        <v>3</v>
      </c>
      <c r="E42" s="206" t="s">
        <v>1409</v>
      </c>
      <c r="F42" s="116" t="s">
        <v>32</v>
      </c>
      <c r="G42" s="112" t="s">
        <v>26</v>
      </c>
      <c r="H42" s="112" t="s">
        <v>27</v>
      </c>
      <c r="I42" s="113"/>
      <c r="J42" s="114"/>
      <c r="K42" s="114"/>
      <c r="L42" s="113"/>
      <c r="M42" s="113"/>
      <c r="N42" s="113"/>
      <c r="O42" s="115" t="s">
        <v>1412</v>
      </c>
      <c r="T42" s="1" t="s">
        <v>1450</v>
      </c>
    </row>
    <row r="43" spans="1:20" ht="72.599999999999994">
      <c r="A43" s="109">
        <f t="shared" si="13"/>
        <v>30</v>
      </c>
      <c r="B43" s="109" t="s">
        <v>11</v>
      </c>
      <c r="C43" s="110">
        <v>15800</v>
      </c>
      <c r="D43" s="109">
        <v>3</v>
      </c>
      <c r="E43" s="206" t="s">
        <v>1410</v>
      </c>
      <c r="F43" s="109" t="s">
        <v>31</v>
      </c>
      <c r="G43" s="112">
        <v>5796</v>
      </c>
      <c r="H43" s="112" t="s">
        <v>28</v>
      </c>
      <c r="I43" s="113"/>
      <c r="J43" s="114"/>
      <c r="K43" s="114"/>
      <c r="L43" s="113"/>
      <c r="M43" s="113"/>
      <c r="N43" s="113"/>
      <c r="O43" s="115" t="s">
        <v>1412</v>
      </c>
      <c r="T43" s="1" t="s">
        <v>1450</v>
      </c>
    </row>
    <row r="44" spans="1:20" ht="62.4">
      <c r="A44" s="109">
        <f t="shared" si="13"/>
        <v>31</v>
      </c>
      <c r="B44" s="109" t="s">
        <v>11</v>
      </c>
      <c r="C44" s="110">
        <v>18113.5</v>
      </c>
      <c r="D44" s="109">
        <v>3</v>
      </c>
      <c r="E44" s="206" t="s">
        <v>1414</v>
      </c>
      <c r="F44" s="109" t="s">
        <v>33</v>
      </c>
      <c r="G44" s="112" t="s">
        <v>34</v>
      </c>
      <c r="H44" s="112" t="s">
        <v>35</v>
      </c>
      <c r="I44" s="113"/>
      <c r="J44" s="114"/>
      <c r="K44" s="114"/>
      <c r="L44" s="113"/>
      <c r="M44" s="113"/>
      <c r="N44" s="113"/>
      <c r="O44" s="115"/>
      <c r="T44" s="1" t="s">
        <v>1450</v>
      </c>
    </row>
    <row r="45" spans="1:20" ht="62.4">
      <c r="A45" s="109">
        <f t="shared" si="13"/>
        <v>32</v>
      </c>
      <c r="B45" s="109" t="s">
        <v>11</v>
      </c>
      <c r="C45" s="110">
        <v>7120</v>
      </c>
      <c r="D45" s="109">
        <v>3</v>
      </c>
      <c r="E45" s="206" t="s">
        <v>1413</v>
      </c>
      <c r="F45" s="109" t="s">
        <v>44</v>
      </c>
      <c r="G45" s="112" t="s">
        <v>37</v>
      </c>
      <c r="H45" s="112" t="s">
        <v>36</v>
      </c>
      <c r="I45" s="113"/>
      <c r="J45" s="114"/>
      <c r="K45" s="114"/>
      <c r="L45" s="113"/>
      <c r="M45" s="113"/>
      <c r="N45" s="113"/>
      <c r="O45" s="115"/>
      <c r="T45" s="1" t="s">
        <v>1450</v>
      </c>
    </row>
    <row r="46" spans="1:20" ht="62.4">
      <c r="A46" s="109">
        <f t="shared" si="13"/>
        <v>33</v>
      </c>
      <c r="B46" s="109" t="s">
        <v>11</v>
      </c>
      <c r="C46" s="110">
        <v>12946</v>
      </c>
      <c r="D46" s="109">
        <v>3</v>
      </c>
      <c r="E46" s="206" t="s">
        <v>1414</v>
      </c>
      <c r="F46" s="109" t="s">
        <v>40</v>
      </c>
      <c r="G46" s="112" t="s">
        <v>39</v>
      </c>
      <c r="H46" s="112" t="s">
        <v>38</v>
      </c>
      <c r="I46" s="113"/>
      <c r="J46" s="114"/>
      <c r="K46" s="114"/>
      <c r="L46" s="113"/>
      <c r="M46" s="113"/>
      <c r="N46" s="113"/>
      <c r="O46" s="115"/>
      <c r="T46" s="1" t="s">
        <v>1455</v>
      </c>
    </row>
    <row r="47" spans="1:20" ht="46.8">
      <c r="A47" s="109">
        <f t="shared" si="13"/>
        <v>34</v>
      </c>
      <c r="B47" s="109"/>
      <c r="C47" s="110">
        <v>18000</v>
      </c>
      <c r="D47" s="109">
        <v>3</v>
      </c>
      <c r="E47" s="206" t="s">
        <v>1418</v>
      </c>
      <c r="F47" s="109" t="s">
        <v>528</v>
      </c>
      <c r="G47" s="112" t="s">
        <v>529</v>
      </c>
      <c r="H47" s="112" t="s">
        <v>530</v>
      </c>
      <c r="I47" s="113"/>
      <c r="J47" s="114"/>
      <c r="K47" s="114"/>
      <c r="L47" s="113"/>
      <c r="M47" s="113"/>
      <c r="N47" s="113"/>
      <c r="O47" s="206" t="s">
        <v>1420</v>
      </c>
      <c r="T47" s="1" t="s">
        <v>1455</v>
      </c>
    </row>
    <row r="48" spans="1:20" ht="46.8">
      <c r="A48" s="109">
        <f t="shared" si="13"/>
        <v>35</v>
      </c>
      <c r="B48" s="109"/>
      <c r="C48" s="110">
        <v>8000</v>
      </c>
      <c r="D48" s="109">
        <v>3</v>
      </c>
      <c r="E48" s="206" t="s">
        <v>1419</v>
      </c>
      <c r="F48" s="109" t="s">
        <v>528</v>
      </c>
      <c r="G48" s="112" t="s">
        <v>531</v>
      </c>
      <c r="H48" s="112" t="s">
        <v>532</v>
      </c>
      <c r="I48" s="113"/>
      <c r="J48" s="114"/>
      <c r="K48" s="114"/>
      <c r="L48" s="113"/>
      <c r="M48" s="113"/>
      <c r="N48" s="113"/>
      <c r="O48" s="206" t="s">
        <v>1420</v>
      </c>
      <c r="T48" s="1" t="s">
        <v>1455</v>
      </c>
    </row>
    <row r="49" spans="1:20" ht="62.4">
      <c r="A49" s="109">
        <f t="shared" si="13"/>
        <v>36</v>
      </c>
      <c r="B49" s="109"/>
      <c r="C49" s="110">
        <v>22000</v>
      </c>
      <c r="D49" s="109">
        <v>3</v>
      </c>
      <c r="E49" s="206" t="s">
        <v>1415</v>
      </c>
      <c r="F49" s="109" t="s">
        <v>533</v>
      </c>
      <c r="G49" s="112" t="s">
        <v>534</v>
      </c>
      <c r="H49" s="112" t="s">
        <v>535</v>
      </c>
      <c r="I49" s="113"/>
      <c r="J49" s="114"/>
      <c r="K49" s="114"/>
      <c r="L49" s="113"/>
      <c r="M49" s="113"/>
      <c r="N49" s="113"/>
      <c r="O49" s="206" t="s">
        <v>1420</v>
      </c>
      <c r="T49" s="1" t="s">
        <v>1455</v>
      </c>
    </row>
    <row r="50" spans="1:20" ht="62.4">
      <c r="A50" s="109">
        <f t="shared" si="13"/>
        <v>37</v>
      </c>
      <c r="B50" s="109"/>
      <c r="C50" s="110">
        <v>26000</v>
      </c>
      <c r="D50" s="109">
        <v>3</v>
      </c>
      <c r="E50" s="206" t="s">
        <v>1417</v>
      </c>
      <c r="F50" s="109" t="s">
        <v>536</v>
      </c>
      <c r="G50" s="112" t="s">
        <v>537</v>
      </c>
      <c r="H50" s="112" t="s">
        <v>538</v>
      </c>
      <c r="I50" s="113"/>
      <c r="J50" s="114"/>
      <c r="K50" s="114"/>
      <c r="L50" s="113"/>
      <c r="M50" s="113"/>
      <c r="N50" s="113"/>
      <c r="O50" s="206" t="s">
        <v>1420</v>
      </c>
      <c r="T50" s="1" t="s">
        <v>1455</v>
      </c>
    </row>
    <row r="51" spans="1:20" ht="62.4">
      <c r="A51" s="109">
        <f t="shared" si="13"/>
        <v>38</v>
      </c>
      <c r="B51" s="109"/>
      <c r="C51" s="110">
        <v>55000</v>
      </c>
      <c r="D51" s="109">
        <v>3</v>
      </c>
      <c r="E51" s="206" t="s">
        <v>1416</v>
      </c>
      <c r="F51" s="109" t="s">
        <v>539</v>
      </c>
      <c r="G51" s="112" t="s">
        <v>540</v>
      </c>
      <c r="H51" s="112" t="s">
        <v>541</v>
      </c>
      <c r="I51" s="113"/>
      <c r="J51" s="114"/>
      <c r="K51" s="114"/>
      <c r="L51" s="113"/>
      <c r="M51" s="113"/>
      <c r="N51" s="113"/>
      <c r="O51" s="206" t="s">
        <v>1420</v>
      </c>
      <c r="T51" s="1" t="s">
        <v>1455</v>
      </c>
    </row>
    <row r="52" spans="1:20" ht="62.4">
      <c r="A52" s="109">
        <f t="shared" si="13"/>
        <v>39</v>
      </c>
      <c r="B52" s="109"/>
      <c r="C52" s="110">
        <v>5500</v>
      </c>
      <c r="D52" s="109">
        <v>3</v>
      </c>
      <c r="E52" s="207" t="s">
        <v>1421</v>
      </c>
      <c r="F52" s="109" t="s">
        <v>543</v>
      </c>
      <c r="G52" s="117" t="s">
        <v>542</v>
      </c>
      <c r="H52" s="118" t="s">
        <v>544</v>
      </c>
      <c r="I52" s="113"/>
      <c r="J52" s="114"/>
      <c r="K52" s="114"/>
      <c r="L52" s="113"/>
      <c r="M52" s="113"/>
      <c r="N52" s="113"/>
      <c r="O52" s="119"/>
      <c r="T52" s="1" t="s">
        <v>1455</v>
      </c>
    </row>
    <row r="53" spans="1:20" ht="62.4">
      <c r="A53" s="109">
        <f t="shared" si="13"/>
        <v>40</v>
      </c>
      <c r="B53" s="109"/>
      <c r="C53" s="110">
        <v>6270</v>
      </c>
      <c r="D53" s="109">
        <v>3</v>
      </c>
      <c r="E53" s="207" t="s">
        <v>1421</v>
      </c>
      <c r="F53" s="109" t="s">
        <v>546</v>
      </c>
      <c r="G53" s="120" t="s">
        <v>545</v>
      </c>
      <c r="H53" s="121" t="s">
        <v>547</v>
      </c>
      <c r="I53" s="113"/>
      <c r="J53" s="114"/>
      <c r="K53" s="114"/>
      <c r="L53" s="113"/>
      <c r="M53" s="113"/>
      <c r="N53" s="113"/>
      <c r="O53" s="119"/>
      <c r="T53" s="1" t="s">
        <v>1455</v>
      </c>
    </row>
    <row r="54" spans="1:20" ht="62.4">
      <c r="A54" s="109">
        <f t="shared" si="13"/>
        <v>41</v>
      </c>
      <c r="B54" s="109"/>
      <c r="C54" s="110">
        <v>9000</v>
      </c>
      <c r="D54" s="109">
        <v>3</v>
      </c>
      <c r="E54" s="207" t="s">
        <v>1421</v>
      </c>
      <c r="F54" s="109" t="s">
        <v>549</v>
      </c>
      <c r="G54" s="120" t="s">
        <v>548</v>
      </c>
      <c r="H54" s="121" t="s">
        <v>550</v>
      </c>
      <c r="I54" s="113"/>
      <c r="J54" s="114"/>
      <c r="K54" s="114"/>
      <c r="L54" s="113"/>
      <c r="M54" s="113"/>
      <c r="N54" s="113"/>
      <c r="O54" s="119"/>
      <c r="T54" s="1" t="s">
        <v>1455</v>
      </c>
    </row>
    <row r="55" spans="1:20" ht="46.8">
      <c r="A55" s="109">
        <f t="shared" si="13"/>
        <v>42</v>
      </c>
      <c r="B55" s="109"/>
      <c r="C55" s="110">
        <v>35440</v>
      </c>
      <c r="D55" s="109">
        <v>3</v>
      </c>
      <c r="E55" s="208" t="s">
        <v>1422</v>
      </c>
      <c r="F55" s="109" t="s">
        <v>551</v>
      </c>
      <c r="G55" s="120" t="s">
        <v>552</v>
      </c>
      <c r="H55" s="121" t="s">
        <v>553</v>
      </c>
      <c r="I55" s="113"/>
      <c r="J55" s="114"/>
      <c r="K55" s="114"/>
      <c r="L55" s="113"/>
      <c r="M55" s="113"/>
      <c r="N55" s="113"/>
      <c r="O55" s="208" t="s">
        <v>1428</v>
      </c>
      <c r="T55" s="1" t="s">
        <v>1455</v>
      </c>
    </row>
    <row r="56" spans="1:20" ht="46.8">
      <c r="A56" s="109">
        <f t="shared" si="13"/>
        <v>43</v>
      </c>
      <c r="B56" s="109"/>
      <c r="C56" s="110">
        <v>44990</v>
      </c>
      <c r="D56" s="109">
        <v>3</v>
      </c>
      <c r="E56" s="208" t="s">
        <v>1423</v>
      </c>
      <c r="F56" s="109" t="s">
        <v>551</v>
      </c>
      <c r="G56" s="120" t="s">
        <v>554</v>
      </c>
      <c r="H56" s="121" t="s">
        <v>555</v>
      </c>
      <c r="I56" s="113"/>
      <c r="J56" s="114"/>
      <c r="K56" s="114"/>
      <c r="L56" s="113"/>
      <c r="M56" s="113"/>
      <c r="N56" s="113"/>
      <c r="O56" s="208" t="s">
        <v>1428</v>
      </c>
      <c r="T56" s="1" t="s">
        <v>1455</v>
      </c>
    </row>
    <row r="57" spans="1:20" ht="62.4">
      <c r="A57" s="109">
        <f t="shared" si="13"/>
        <v>44</v>
      </c>
      <c r="B57" s="109"/>
      <c r="C57" s="110">
        <v>13000</v>
      </c>
      <c r="D57" s="109">
        <v>3</v>
      </c>
      <c r="E57" s="208" t="s">
        <v>1425</v>
      </c>
      <c r="F57" s="109" t="s">
        <v>1424</v>
      </c>
      <c r="G57" s="120" t="s">
        <v>556</v>
      </c>
      <c r="H57" s="121" t="s">
        <v>557</v>
      </c>
      <c r="I57" s="113"/>
      <c r="J57" s="114"/>
      <c r="K57" s="114"/>
      <c r="L57" s="113"/>
      <c r="M57" s="113"/>
      <c r="N57" s="113"/>
      <c r="O57" s="208" t="s">
        <v>1428</v>
      </c>
      <c r="T57" s="1" t="s">
        <v>1455</v>
      </c>
    </row>
    <row r="58" spans="1:20" ht="62.4">
      <c r="A58" s="109">
        <f t="shared" si="13"/>
        <v>45</v>
      </c>
      <c r="B58" s="109"/>
      <c r="C58" s="110">
        <v>14000</v>
      </c>
      <c r="D58" s="109">
        <v>3</v>
      </c>
      <c r="E58" s="208" t="s">
        <v>1427</v>
      </c>
      <c r="F58" s="109" t="s">
        <v>1426</v>
      </c>
      <c r="G58" s="120" t="s">
        <v>558</v>
      </c>
      <c r="H58" s="121" t="s">
        <v>559</v>
      </c>
      <c r="I58" s="113"/>
      <c r="J58" s="114"/>
      <c r="K58" s="114"/>
      <c r="L58" s="113"/>
      <c r="M58" s="113"/>
      <c r="N58" s="113"/>
      <c r="O58" s="208" t="s">
        <v>1428</v>
      </c>
      <c r="T58" s="1" t="s">
        <v>1455</v>
      </c>
    </row>
    <row r="59" spans="1:20" ht="62.4">
      <c r="A59" s="109">
        <f t="shared" si="13"/>
        <v>46</v>
      </c>
      <c r="B59" s="109" t="s">
        <v>11</v>
      </c>
      <c r="C59" s="110">
        <v>20900</v>
      </c>
      <c r="D59" s="109">
        <v>3</v>
      </c>
      <c r="E59" s="206" t="s">
        <v>1429</v>
      </c>
      <c r="F59" s="109" t="s">
        <v>41</v>
      </c>
      <c r="G59" s="112" t="s">
        <v>42</v>
      </c>
      <c r="H59" s="112" t="s">
        <v>43</v>
      </c>
      <c r="I59" s="113"/>
      <c r="J59" s="114"/>
      <c r="K59" s="114"/>
      <c r="L59" s="113"/>
      <c r="M59" s="113"/>
      <c r="N59" s="113"/>
      <c r="O59" s="206" t="s">
        <v>1431</v>
      </c>
      <c r="T59" s="1" t="s">
        <v>1455</v>
      </c>
    </row>
    <row r="60" spans="1:20" ht="62.4">
      <c r="A60" s="109">
        <f t="shared" si="13"/>
        <v>47</v>
      </c>
      <c r="B60" s="109" t="s">
        <v>11</v>
      </c>
      <c r="C60" s="110">
        <v>24850</v>
      </c>
      <c r="D60" s="109">
        <v>3</v>
      </c>
      <c r="E60" s="206" t="s">
        <v>1430</v>
      </c>
      <c r="F60" s="109" t="s">
        <v>45</v>
      </c>
      <c r="G60" s="112">
        <v>10636</v>
      </c>
      <c r="H60" s="112" t="s">
        <v>52</v>
      </c>
      <c r="I60" s="113"/>
      <c r="J60" s="114"/>
      <c r="K60" s="114"/>
      <c r="L60" s="113"/>
      <c r="M60" s="113"/>
      <c r="N60" s="113"/>
      <c r="O60" s="206" t="s">
        <v>1431</v>
      </c>
      <c r="T60" s="1" t="s">
        <v>1455</v>
      </c>
    </row>
    <row r="61" spans="1:20" ht="62.4">
      <c r="A61" s="109">
        <f t="shared" si="13"/>
        <v>48</v>
      </c>
      <c r="B61" s="109" t="s">
        <v>11</v>
      </c>
      <c r="C61" s="110">
        <v>10400</v>
      </c>
      <c r="D61" s="109">
        <v>3</v>
      </c>
      <c r="E61" s="207" t="s">
        <v>1432</v>
      </c>
      <c r="F61" s="109" t="s">
        <v>49</v>
      </c>
      <c r="G61" s="117" t="s">
        <v>46</v>
      </c>
      <c r="H61" s="123" t="s">
        <v>53</v>
      </c>
      <c r="I61" s="113"/>
      <c r="J61" s="114"/>
      <c r="K61" s="114"/>
      <c r="L61" s="113"/>
      <c r="M61" s="113"/>
      <c r="N61" s="113"/>
      <c r="O61" s="208" t="s">
        <v>1435</v>
      </c>
      <c r="T61" s="1" t="s">
        <v>1455</v>
      </c>
    </row>
    <row r="62" spans="1:20" ht="62.4">
      <c r="A62" s="109">
        <f t="shared" si="13"/>
        <v>49</v>
      </c>
      <c r="B62" s="109" t="s">
        <v>11</v>
      </c>
      <c r="C62" s="110">
        <v>30500</v>
      </c>
      <c r="D62" s="109">
        <v>3</v>
      </c>
      <c r="E62" s="207" t="s">
        <v>1433</v>
      </c>
      <c r="F62" s="109" t="s">
        <v>50</v>
      </c>
      <c r="G62" s="117" t="s">
        <v>47</v>
      </c>
      <c r="H62" s="123" t="s">
        <v>54</v>
      </c>
      <c r="I62" s="113"/>
      <c r="J62" s="114"/>
      <c r="K62" s="114"/>
      <c r="L62" s="113"/>
      <c r="M62" s="113"/>
      <c r="N62" s="113"/>
      <c r="O62" s="208" t="s">
        <v>1435</v>
      </c>
      <c r="T62" s="1" t="s">
        <v>1455</v>
      </c>
    </row>
    <row r="63" spans="1:20" ht="62.4">
      <c r="A63" s="109">
        <f t="shared" si="13"/>
        <v>50</v>
      </c>
      <c r="B63" s="109" t="s">
        <v>11</v>
      </c>
      <c r="C63" s="110">
        <v>34000</v>
      </c>
      <c r="D63" s="109">
        <v>3</v>
      </c>
      <c r="E63" s="207" t="s">
        <v>1434</v>
      </c>
      <c r="F63" s="109" t="s">
        <v>51</v>
      </c>
      <c r="G63" s="117" t="s">
        <v>48</v>
      </c>
      <c r="H63" s="123" t="s">
        <v>55</v>
      </c>
      <c r="I63" s="113"/>
      <c r="J63" s="114"/>
      <c r="K63" s="114"/>
      <c r="L63" s="113"/>
      <c r="M63" s="113"/>
      <c r="N63" s="113"/>
      <c r="O63" s="208" t="s">
        <v>1435</v>
      </c>
      <c r="T63" s="1" t="s">
        <v>1455</v>
      </c>
    </row>
    <row r="64" spans="1:20" ht="62.4">
      <c r="A64" s="109">
        <f t="shared" si="13"/>
        <v>51</v>
      </c>
      <c r="B64" s="109" t="s">
        <v>11</v>
      </c>
      <c r="C64" s="110">
        <v>19510</v>
      </c>
      <c r="D64" s="109">
        <v>3</v>
      </c>
      <c r="E64" s="207" t="s">
        <v>1436</v>
      </c>
      <c r="F64" s="109" t="s">
        <v>560</v>
      </c>
      <c r="G64" s="117" t="s">
        <v>561</v>
      </c>
      <c r="H64" s="123" t="s">
        <v>562</v>
      </c>
      <c r="I64" s="113"/>
      <c r="J64" s="114"/>
      <c r="K64" s="114"/>
      <c r="L64" s="113"/>
      <c r="M64" s="113"/>
      <c r="N64" s="113"/>
      <c r="O64" s="208" t="s">
        <v>1439</v>
      </c>
      <c r="T64" s="1" t="s">
        <v>1455</v>
      </c>
    </row>
    <row r="65" spans="1:20" ht="62.4">
      <c r="A65" s="109">
        <f t="shared" si="13"/>
        <v>52</v>
      </c>
      <c r="B65" s="109" t="s">
        <v>11</v>
      </c>
      <c r="C65" s="110">
        <v>15500</v>
      </c>
      <c r="D65" s="109">
        <v>3</v>
      </c>
      <c r="E65" s="207" t="s">
        <v>1437</v>
      </c>
      <c r="F65" s="109" t="s">
        <v>563</v>
      </c>
      <c r="G65" s="117" t="s">
        <v>564</v>
      </c>
      <c r="H65" s="123" t="s">
        <v>565</v>
      </c>
      <c r="I65" s="113"/>
      <c r="J65" s="114"/>
      <c r="K65" s="114"/>
      <c r="L65" s="113"/>
      <c r="M65" s="113"/>
      <c r="N65" s="113"/>
      <c r="O65" s="208" t="s">
        <v>1439</v>
      </c>
      <c r="T65" s="1" t="s">
        <v>1455</v>
      </c>
    </row>
    <row r="66" spans="1:20" ht="62.4">
      <c r="A66" s="109">
        <f t="shared" si="13"/>
        <v>53</v>
      </c>
      <c r="B66" s="109" t="s">
        <v>11</v>
      </c>
      <c r="C66" s="110">
        <v>28340</v>
      </c>
      <c r="D66" s="109">
        <v>3</v>
      </c>
      <c r="E66" s="207" t="s">
        <v>1438</v>
      </c>
      <c r="F66" s="109" t="s">
        <v>566</v>
      </c>
      <c r="G66" s="117" t="s">
        <v>567</v>
      </c>
      <c r="H66" s="123" t="s">
        <v>568</v>
      </c>
      <c r="I66" s="113"/>
      <c r="J66" s="114"/>
      <c r="K66" s="114"/>
      <c r="L66" s="113"/>
      <c r="M66" s="113"/>
      <c r="N66" s="113"/>
      <c r="O66" s="208" t="s">
        <v>1439</v>
      </c>
      <c r="T66" s="1" t="s">
        <v>1455</v>
      </c>
    </row>
    <row r="67" spans="1:20" ht="46.8">
      <c r="A67" s="109">
        <f t="shared" si="13"/>
        <v>54</v>
      </c>
      <c r="B67" s="109" t="s">
        <v>11</v>
      </c>
      <c r="C67" s="110">
        <v>24000</v>
      </c>
      <c r="D67" s="109">
        <v>3</v>
      </c>
      <c r="E67" s="207" t="s">
        <v>1441</v>
      </c>
      <c r="F67" s="109" t="s">
        <v>59</v>
      </c>
      <c r="G67" s="117" t="s">
        <v>56</v>
      </c>
      <c r="H67" s="123" t="s">
        <v>62</v>
      </c>
      <c r="I67" s="113"/>
      <c r="J67" s="114"/>
      <c r="K67" s="114"/>
      <c r="L67" s="113"/>
      <c r="M67" s="113"/>
      <c r="N67" s="113"/>
      <c r="O67" s="208" t="s">
        <v>1443</v>
      </c>
      <c r="T67" s="1" t="s">
        <v>1455</v>
      </c>
    </row>
    <row r="68" spans="1:20" ht="46.8">
      <c r="A68" s="109">
        <f t="shared" si="13"/>
        <v>55</v>
      </c>
      <c r="B68" s="109" t="s">
        <v>11</v>
      </c>
      <c r="C68" s="110">
        <v>15500</v>
      </c>
      <c r="D68" s="109">
        <v>3</v>
      </c>
      <c r="E68" s="207" t="s">
        <v>1442</v>
      </c>
      <c r="F68" s="109" t="s">
        <v>63</v>
      </c>
      <c r="G68" s="117" t="s">
        <v>57</v>
      </c>
      <c r="H68" s="123" t="s">
        <v>61</v>
      </c>
      <c r="I68" s="113"/>
      <c r="J68" s="114"/>
      <c r="K68" s="114"/>
      <c r="L68" s="113"/>
      <c r="M68" s="113"/>
      <c r="N68" s="113"/>
      <c r="O68" s="208" t="s">
        <v>1443</v>
      </c>
      <c r="T68" s="1" t="s">
        <v>1455</v>
      </c>
    </row>
    <row r="69" spans="1:20" ht="46.8">
      <c r="A69" s="109">
        <f t="shared" si="13"/>
        <v>56</v>
      </c>
      <c r="B69" s="109" t="s">
        <v>11</v>
      </c>
      <c r="C69" s="110">
        <v>23500</v>
      </c>
      <c r="D69" s="109">
        <v>3</v>
      </c>
      <c r="E69" s="207" t="s">
        <v>1440</v>
      </c>
      <c r="F69" s="109" t="s">
        <v>60</v>
      </c>
      <c r="G69" s="117" t="s">
        <v>58</v>
      </c>
      <c r="H69" s="123" t="s">
        <v>64</v>
      </c>
      <c r="I69" s="113"/>
      <c r="J69" s="114"/>
      <c r="K69" s="114"/>
      <c r="L69" s="113"/>
      <c r="M69" s="113"/>
      <c r="N69" s="113"/>
      <c r="O69" s="208" t="s">
        <v>1443</v>
      </c>
      <c r="T69" s="1" t="s">
        <v>1455</v>
      </c>
    </row>
    <row r="70" spans="1:20" ht="62.4">
      <c r="A70" s="109">
        <f t="shared" si="13"/>
        <v>57</v>
      </c>
      <c r="B70" s="109" t="s">
        <v>11</v>
      </c>
      <c r="C70" s="110">
        <v>17500</v>
      </c>
      <c r="D70" s="109">
        <v>3</v>
      </c>
      <c r="E70" s="207" t="s">
        <v>1445</v>
      </c>
      <c r="F70" s="124" t="s">
        <v>71</v>
      </c>
      <c r="G70" s="117" t="s">
        <v>65</v>
      </c>
      <c r="H70" s="123" t="s">
        <v>76</v>
      </c>
      <c r="I70" s="113"/>
      <c r="J70" s="114"/>
      <c r="K70" s="114"/>
      <c r="L70" s="113"/>
      <c r="M70" s="113"/>
      <c r="N70" s="113"/>
      <c r="O70" s="208" t="s">
        <v>1123</v>
      </c>
      <c r="T70" s="1" t="s">
        <v>1455</v>
      </c>
    </row>
    <row r="71" spans="1:20" ht="62.4">
      <c r="A71" s="109">
        <f t="shared" ref="A71:A134" si="14">A70+1</f>
        <v>58</v>
      </c>
      <c r="B71" s="109" t="s">
        <v>11</v>
      </c>
      <c r="C71" s="125">
        <v>30000</v>
      </c>
      <c r="D71" s="109">
        <v>3</v>
      </c>
      <c r="E71" s="207" t="s">
        <v>1446</v>
      </c>
      <c r="F71" s="126" t="s">
        <v>72</v>
      </c>
      <c r="G71" s="117" t="s">
        <v>66</v>
      </c>
      <c r="H71" s="123" t="s">
        <v>77</v>
      </c>
      <c r="I71" s="113"/>
      <c r="J71" s="114"/>
      <c r="K71" s="114"/>
      <c r="L71" s="113"/>
      <c r="M71" s="113"/>
      <c r="N71" s="113"/>
      <c r="O71" s="208" t="s">
        <v>1123</v>
      </c>
      <c r="T71" s="1" t="s">
        <v>1455</v>
      </c>
    </row>
    <row r="72" spans="1:20" ht="62.4">
      <c r="A72" s="109">
        <f t="shared" si="14"/>
        <v>59</v>
      </c>
      <c r="B72" s="109" t="s">
        <v>11</v>
      </c>
      <c r="C72" s="110">
        <v>30000</v>
      </c>
      <c r="D72" s="109">
        <v>3</v>
      </c>
      <c r="E72" s="209" t="s">
        <v>1447</v>
      </c>
      <c r="F72" s="109" t="s">
        <v>73</v>
      </c>
      <c r="G72" s="127" t="s">
        <v>67</v>
      </c>
      <c r="H72" s="128" t="s">
        <v>78</v>
      </c>
      <c r="I72" s="113"/>
      <c r="J72" s="114"/>
      <c r="K72" s="114"/>
      <c r="L72" s="113"/>
      <c r="M72" s="113"/>
      <c r="N72" s="113"/>
      <c r="O72" s="208" t="s">
        <v>1123</v>
      </c>
      <c r="T72" s="1" t="s">
        <v>1455</v>
      </c>
    </row>
    <row r="73" spans="1:20" ht="62.4">
      <c r="A73" s="109">
        <f t="shared" si="14"/>
        <v>60</v>
      </c>
      <c r="B73" s="109" t="s">
        <v>11</v>
      </c>
      <c r="C73" s="110">
        <v>33000</v>
      </c>
      <c r="D73" s="109">
        <v>3</v>
      </c>
      <c r="E73" s="208" t="s">
        <v>1448</v>
      </c>
      <c r="F73" s="109" t="s">
        <v>74</v>
      </c>
      <c r="G73" s="129" t="s">
        <v>68</v>
      </c>
      <c r="H73" s="112" t="s">
        <v>79</v>
      </c>
      <c r="I73" s="113"/>
      <c r="J73" s="114"/>
      <c r="K73" s="114"/>
      <c r="L73" s="113"/>
      <c r="M73" s="113"/>
      <c r="N73" s="113"/>
      <c r="O73" s="208" t="s">
        <v>1123</v>
      </c>
      <c r="T73" s="1" t="s">
        <v>1455</v>
      </c>
    </row>
    <row r="74" spans="1:20" ht="62.4">
      <c r="A74" s="109">
        <f t="shared" si="14"/>
        <v>61</v>
      </c>
      <c r="B74" s="109" t="s">
        <v>11</v>
      </c>
      <c r="C74" s="110">
        <v>25000</v>
      </c>
      <c r="D74" s="109">
        <v>3</v>
      </c>
      <c r="E74" s="208" t="s">
        <v>1449</v>
      </c>
      <c r="F74" s="109" t="s">
        <v>75</v>
      </c>
      <c r="G74" s="129" t="s">
        <v>69</v>
      </c>
      <c r="H74" s="112" t="s">
        <v>80</v>
      </c>
      <c r="I74" s="113"/>
      <c r="J74" s="114"/>
      <c r="K74" s="114"/>
      <c r="L74" s="113"/>
      <c r="M74" s="113"/>
      <c r="N74" s="113"/>
      <c r="O74" s="208" t="s">
        <v>1123</v>
      </c>
      <c r="T74" s="1" t="s">
        <v>1455</v>
      </c>
    </row>
    <row r="75" spans="1:20" ht="62.4">
      <c r="A75" s="109">
        <f t="shared" si="14"/>
        <v>62</v>
      </c>
      <c r="B75" s="109" t="s">
        <v>11</v>
      </c>
      <c r="C75" s="110">
        <v>14500</v>
      </c>
      <c r="D75" s="109">
        <v>3</v>
      </c>
      <c r="E75" s="208" t="s">
        <v>1444</v>
      </c>
      <c r="F75" s="109" t="s">
        <v>81</v>
      </c>
      <c r="G75" s="129" t="s">
        <v>70</v>
      </c>
      <c r="H75" s="112" t="s">
        <v>82</v>
      </c>
      <c r="I75" s="113"/>
      <c r="J75" s="114"/>
      <c r="K75" s="114"/>
      <c r="L75" s="113"/>
      <c r="M75" s="113"/>
      <c r="N75" s="113"/>
      <c r="O75" s="208" t="s">
        <v>1123</v>
      </c>
      <c r="T75" s="1" t="s">
        <v>1455</v>
      </c>
    </row>
    <row r="76" spans="1:20" ht="140.4">
      <c r="A76" s="109">
        <f t="shared" si="14"/>
        <v>63</v>
      </c>
      <c r="B76" s="109" t="s">
        <v>11</v>
      </c>
      <c r="C76" s="110">
        <v>19780</v>
      </c>
      <c r="D76" s="109">
        <v>3</v>
      </c>
      <c r="E76" s="208" t="s">
        <v>1451</v>
      </c>
      <c r="F76" s="109" t="s">
        <v>569</v>
      </c>
      <c r="G76" s="129" t="s">
        <v>570</v>
      </c>
      <c r="H76" s="112" t="s">
        <v>571</v>
      </c>
      <c r="I76" s="113"/>
      <c r="J76" s="114"/>
      <c r="K76" s="114"/>
      <c r="L76" s="113"/>
      <c r="M76" s="113"/>
      <c r="N76" s="113"/>
      <c r="O76" s="208" t="s">
        <v>1454</v>
      </c>
      <c r="T76" s="1" t="s">
        <v>1455</v>
      </c>
    </row>
    <row r="77" spans="1:20" ht="140.4">
      <c r="A77" s="109">
        <f t="shared" si="14"/>
        <v>64</v>
      </c>
      <c r="B77" s="109" t="s">
        <v>11</v>
      </c>
      <c r="C77" s="110">
        <v>37030</v>
      </c>
      <c r="D77" s="109">
        <v>3</v>
      </c>
      <c r="E77" s="208" t="s">
        <v>1452</v>
      </c>
      <c r="F77" s="109" t="s">
        <v>572</v>
      </c>
      <c r="G77" s="129" t="s">
        <v>573</v>
      </c>
      <c r="H77" s="112" t="s">
        <v>574</v>
      </c>
      <c r="I77" s="113"/>
      <c r="J77" s="114"/>
      <c r="K77" s="114"/>
      <c r="L77" s="113"/>
      <c r="M77" s="113"/>
      <c r="N77" s="113"/>
      <c r="O77" s="208" t="s">
        <v>1454</v>
      </c>
      <c r="T77" s="1" t="s">
        <v>1455</v>
      </c>
    </row>
    <row r="78" spans="1:20" ht="140.4">
      <c r="A78" s="109">
        <f t="shared" si="14"/>
        <v>65</v>
      </c>
      <c r="B78" s="109" t="s">
        <v>11</v>
      </c>
      <c r="C78" s="110">
        <v>80880</v>
      </c>
      <c r="D78" s="109">
        <v>3</v>
      </c>
      <c r="E78" s="208" t="s">
        <v>1453</v>
      </c>
      <c r="F78" s="109" t="s">
        <v>575</v>
      </c>
      <c r="G78" s="129" t="s">
        <v>576</v>
      </c>
      <c r="H78" s="112" t="s">
        <v>577</v>
      </c>
      <c r="I78" s="113"/>
      <c r="J78" s="114"/>
      <c r="K78" s="114"/>
      <c r="L78" s="113"/>
      <c r="M78" s="113"/>
      <c r="N78" s="113"/>
      <c r="O78" s="208" t="s">
        <v>1454</v>
      </c>
      <c r="T78" s="1" t="s">
        <v>1455</v>
      </c>
    </row>
    <row r="79" spans="1:20" ht="109.2">
      <c r="A79" s="109">
        <f t="shared" si="14"/>
        <v>66</v>
      </c>
      <c r="B79" s="109" t="s">
        <v>11</v>
      </c>
      <c r="C79" s="110">
        <v>8970</v>
      </c>
      <c r="D79" s="109">
        <v>3</v>
      </c>
      <c r="E79" s="208" t="s">
        <v>1460</v>
      </c>
      <c r="F79" s="109" t="s">
        <v>578</v>
      </c>
      <c r="G79" s="129" t="s">
        <v>579</v>
      </c>
      <c r="H79" s="112" t="s">
        <v>580</v>
      </c>
      <c r="I79" s="113"/>
      <c r="J79" s="114"/>
      <c r="K79" s="114"/>
      <c r="L79" s="113"/>
      <c r="M79" s="113"/>
      <c r="N79" s="113"/>
      <c r="O79" s="208" t="s">
        <v>1465</v>
      </c>
      <c r="T79" s="1" t="s">
        <v>1455</v>
      </c>
    </row>
    <row r="80" spans="1:20" ht="62.4">
      <c r="A80" s="109">
        <f t="shared" si="14"/>
        <v>67</v>
      </c>
      <c r="B80" s="109" t="s">
        <v>11</v>
      </c>
      <c r="C80" s="110">
        <v>22890</v>
      </c>
      <c r="D80" s="109">
        <v>3</v>
      </c>
      <c r="E80" s="208" t="s">
        <v>1461</v>
      </c>
      <c r="F80" s="109" t="s">
        <v>578</v>
      </c>
      <c r="G80" s="129" t="s">
        <v>581</v>
      </c>
      <c r="H80" s="112" t="s">
        <v>582</v>
      </c>
      <c r="I80" s="113"/>
      <c r="J80" s="114"/>
      <c r="K80" s="114"/>
      <c r="L80" s="113"/>
      <c r="M80" s="113"/>
      <c r="N80" s="113"/>
      <c r="O80" s="119"/>
      <c r="T80" s="1" t="s">
        <v>1455</v>
      </c>
    </row>
    <row r="81" spans="1:20" ht="62.4">
      <c r="A81" s="109">
        <f t="shared" si="14"/>
        <v>68</v>
      </c>
      <c r="B81" s="109" t="s">
        <v>11</v>
      </c>
      <c r="C81" s="110">
        <v>7130</v>
      </c>
      <c r="D81" s="109">
        <v>3</v>
      </c>
      <c r="E81" s="208" t="s">
        <v>1459</v>
      </c>
      <c r="F81" s="109" t="s">
        <v>578</v>
      </c>
      <c r="G81" s="129" t="s">
        <v>583</v>
      </c>
      <c r="H81" s="112" t="s">
        <v>584</v>
      </c>
      <c r="I81" s="113"/>
      <c r="J81" s="114"/>
      <c r="K81" s="114"/>
      <c r="L81" s="113"/>
      <c r="M81" s="113"/>
      <c r="N81" s="113"/>
      <c r="O81" s="119"/>
      <c r="T81" s="1" t="s">
        <v>1455</v>
      </c>
    </row>
    <row r="82" spans="1:20" ht="109.2">
      <c r="A82" s="109">
        <f t="shared" si="14"/>
        <v>69</v>
      </c>
      <c r="B82" s="109" t="s">
        <v>11</v>
      </c>
      <c r="C82" s="110">
        <v>4030</v>
      </c>
      <c r="D82" s="109">
        <v>3</v>
      </c>
      <c r="E82" s="208" t="s">
        <v>1458</v>
      </c>
      <c r="F82" s="109" t="s">
        <v>578</v>
      </c>
      <c r="G82" s="129" t="s">
        <v>585</v>
      </c>
      <c r="H82" s="112" t="s">
        <v>586</v>
      </c>
      <c r="I82" s="113"/>
      <c r="J82" s="114"/>
      <c r="K82" s="114"/>
      <c r="L82" s="113"/>
      <c r="M82" s="113"/>
      <c r="N82" s="113"/>
      <c r="O82" s="208" t="s">
        <v>1466</v>
      </c>
      <c r="T82" s="1" t="s">
        <v>1455</v>
      </c>
    </row>
    <row r="83" spans="1:20" ht="109.2">
      <c r="A83" s="109">
        <f t="shared" si="14"/>
        <v>70</v>
      </c>
      <c r="B83" s="109" t="s">
        <v>11</v>
      </c>
      <c r="C83" s="110">
        <v>8750</v>
      </c>
      <c r="D83" s="109">
        <v>3</v>
      </c>
      <c r="E83" s="208" t="s">
        <v>1456</v>
      </c>
      <c r="F83" s="109" t="s">
        <v>588</v>
      </c>
      <c r="G83" s="129" t="s">
        <v>587</v>
      </c>
      <c r="H83" s="112" t="s">
        <v>589</v>
      </c>
      <c r="I83" s="113"/>
      <c r="J83" s="114"/>
      <c r="K83" s="114"/>
      <c r="L83" s="113"/>
      <c r="M83" s="113"/>
      <c r="N83" s="113"/>
      <c r="O83" s="208" t="s">
        <v>1465</v>
      </c>
      <c r="T83" s="1" t="s">
        <v>1455</v>
      </c>
    </row>
    <row r="84" spans="1:20" ht="109.2">
      <c r="A84" s="109">
        <f t="shared" si="14"/>
        <v>71</v>
      </c>
      <c r="B84" s="109" t="s">
        <v>11</v>
      </c>
      <c r="C84" s="110">
        <v>3000</v>
      </c>
      <c r="D84" s="109">
        <v>3</v>
      </c>
      <c r="E84" s="208" t="s">
        <v>1457</v>
      </c>
      <c r="F84" s="109" t="s">
        <v>591</v>
      </c>
      <c r="G84" s="129" t="s">
        <v>590</v>
      </c>
      <c r="H84" s="112" t="s">
        <v>592</v>
      </c>
      <c r="I84" s="113"/>
      <c r="J84" s="114"/>
      <c r="K84" s="114"/>
      <c r="L84" s="113"/>
      <c r="M84" s="113"/>
      <c r="N84" s="113"/>
      <c r="O84" s="208" t="s">
        <v>1465</v>
      </c>
      <c r="T84" s="1" t="s">
        <v>1455</v>
      </c>
    </row>
    <row r="85" spans="1:20" ht="109.2">
      <c r="A85" s="109">
        <f t="shared" si="14"/>
        <v>72</v>
      </c>
      <c r="B85" s="109" t="s">
        <v>11</v>
      </c>
      <c r="C85" s="110">
        <v>3780</v>
      </c>
      <c r="D85" s="109">
        <v>3</v>
      </c>
      <c r="E85" s="208" t="s">
        <v>1462</v>
      </c>
      <c r="F85" s="109" t="s">
        <v>594</v>
      </c>
      <c r="G85" s="129" t="s">
        <v>593</v>
      </c>
      <c r="H85" s="112" t="s">
        <v>595</v>
      </c>
      <c r="I85" s="113"/>
      <c r="J85" s="114"/>
      <c r="K85" s="114"/>
      <c r="L85" s="113"/>
      <c r="M85" s="113"/>
      <c r="N85" s="113"/>
      <c r="O85" s="208" t="s">
        <v>1466</v>
      </c>
      <c r="T85" s="1" t="s">
        <v>1455</v>
      </c>
    </row>
    <row r="86" spans="1:20" ht="109.2">
      <c r="A86" s="109">
        <f t="shared" si="14"/>
        <v>73</v>
      </c>
      <c r="B86" s="109" t="s">
        <v>11</v>
      </c>
      <c r="C86" s="110">
        <v>4500</v>
      </c>
      <c r="D86" s="109">
        <v>3</v>
      </c>
      <c r="E86" s="208" t="s">
        <v>1463</v>
      </c>
      <c r="F86" s="109" t="s">
        <v>596</v>
      </c>
      <c r="G86" s="129" t="s">
        <v>597</v>
      </c>
      <c r="H86" s="112" t="s">
        <v>598</v>
      </c>
      <c r="I86" s="113"/>
      <c r="J86" s="114"/>
      <c r="K86" s="114"/>
      <c r="L86" s="113"/>
      <c r="M86" s="113"/>
      <c r="N86" s="113"/>
      <c r="O86" s="208" t="s">
        <v>1465</v>
      </c>
      <c r="T86" s="1" t="s">
        <v>1455</v>
      </c>
    </row>
    <row r="87" spans="1:20" ht="109.2">
      <c r="A87" s="109">
        <f t="shared" si="14"/>
        <v>74</v>
      </c>
      <c r="B87" s="109" t="s">
        <v>11</v>
      </c>
      <c r="C87" s="110">
        <v>6920</v>
      </c>
      <c r="D87" s="109">
        <v>3</v>
      </c>
      <c r="E87" s="208" t="s">
        <v>1464</v>
      </c>
      <c r="F87" s="109" t="s">
        <v>596</v>
      </c>
      <c r="G87" s="129" t="s">
        <v>599</v>
      </c>
      <c r="H87" s="112" t="s">
        <v>600</v>
      </c>
      <c r="I87" s="113"/>
      <c r="J87" s="114"/>
      <c r="K87" s="114"/>
      <c r="L87" s="113"/>
      <c r="M87" s="113"/>
      <c r="N87" s="113"/>
      <c r="O87" s="208" t="s">
        <v>1465</v>
      </c>
      <c r="T87" s="1" t="s">
        <v>1455</v>
      </c>
    </row>
    <row r="88" spans="1:20" ht="109.2">
      <c r="A88" s="109">
        <f t="shared" si="14"/>
        <v>75</v>
      </c>
      <c r="B88" s="109" t="s">
        <v>11</v>
      </c>
      <c r="C88" s="110">
        <v>16420</v>
      </c>
      <c r="D88" s="109">
        <v>3</v>
      </c>
      <c r="E88" s="208" t="s">
        <v>1469</v>
      </c>
      <c r="F88" s="109" t="s">
        <v>1051</v>
      </c>
      <c r="G88" s="129" t="s">
        <v>1050</v>
      </c>
      <c r="H88" s="112" t="s">
        <v>1049</v>
      </c>
      <c r="I88" s="113"/>
      <c r="J88" s="114"/>
      <c r="K88" s="114"/>
      <c r="L88" s="113"/>
      <c r="M88" s="113"/>
      <c r="N88" s="113"/>
      <c r="O88" s="208" t="s">
        <v>1471</v>
      </c>
      <c r="T88" s="1" t="s">
        <v>1455</v>
      </c>
    </row>
    <row r="89" spans="1:20" ht="62.4">
      <c r="A89" s="109">
        <f t="shared" si="14"/>
        <v>76</v>
      </c>
      <c r="B89" s="109" t="s">
        <v>11</v>
      </c>
      <c r="C89" s="110">
        <v>14770</v>
      </c>
      <c r="D89" s="109">
        <v>3</v>
      </c>
      <c r="E89" s="208" t="s">
        <v>1468</v>
      </c>
      <c r="F89" s="109" t="s">
        <v>601</v>
      </c>
      <c r="G89" s="129" t="s">
        <v>602</v>
      </c>
      <c r="H89" s="112" t="s">
        <v>603</v>
      </c>
      <c r="I89" s="113"/>
      <c r="J89" s="114"/>
      <c r="K89" s="114"/>
      <c r="L89" s="113"/>
      <c r="M89" s="113"/>
      <c r="N89" s="113"/>
      <c r="O89" s="208" t="s">
        <v>1472</v>
      </c>
      <c r="T89" s="1" t="s">
        <v>1455</v>
      </c>
    </row>
    <row r="90" spans="1:20" ht="62.4">
      <c r="A90" s="109">
        <f t="shared" si="14"/>
        <v>77</v>
      </c>
      <c r="B90" s="109" t="s">
        <v>11</v>
      </c>
      <c r="C90" s="110">
        <v>24470</v>
      </c>
      <c r="D90" s="109">
        <v>3</v>
      </c>
      <c r="E90" s="208" t="s">
        <v>1467</v>
      </c>
      <c r="F90" s="109" t="s">
        <v>604</v>
      </c>
      <c r="G90" s="129" t="s">
        <v>605</v>
      </c>
      <c r="H90" s="112" t="s">
        <v>606</v>
      </c>
      <c r="I90" s="113"/>
      <c r="J90" s="114"/>
      <c r="K90" s="114"/>
      <c r="L90" s="113"/>
      <c r="M90" s="113"/>
      <c r="N90" s="113"/>
      <c r="O90" s="208" t="s">
        <v>1472</v>
      </c>
      <c r="T90" s="1" t="s">
        <v>1455</v>
      </c>
    </row>
    <row r="91" spans="1:20" ht="124.8">
      <c r="A91" s="109">
        <f t="shared" si="14"/>
        <v>78</v>
      </c>
      <c r="B91" s="109" t="s">
        <v>11</v>
      </c>
      <c r="C91" s="110">
        <v>8000</v>
      </c>
      <c r="D91" s="109">
        <v>3</v>
      </c>
      <c r="E91" s="208" t="s">
        <v>1470</v>
      </c>
      <c r="F91" s="109" t="s">
        <v>607</v>
      </c>
      <c r="G91" s="129" t="s">
        <v>608</v>
      </c>
      <c r="H91" s="112" t="s">
        <v>609</v>
      </c>
      <c r="I91" s="113"/>
      <c r="J91" s="114"/>
      <c r="K91" s="114"/>
      <c r="L91" s="113"/>
      <c r="M91" s="113"/>
      <c r="N91" s="113"/>
      <c r="O91" s="208" t="s">
        <v>1473</v>
      </c>
      <c r="T91" s="1" t="s">
        <v>1455</v>
      </c>
    </row>
    <row r="92" spans="1:20" ht="62.4">
      <c r="A92" s="109">
        <f t="shared" si="14"/>
        <v>79</v>
      </c>
      <c r="B92" s="109" t="s">
        <v>11</v>
      </c>
      <c r="C92" s="110">
        <v>123650</v>
      </c>
      <c r="D92" s="109">
        <v>3</v>
      </c>
      <c r="E92" s="206" t="s">
        <v>1474</v>
      </c>
      <c r="F92" s="112" t="s">
        <v>610</v>
      </c>
      <c r="G92" s="112">
        <v>206605</v>
      </c>
      <c r="H92" s="112" t="s">
        <v>1475</v>
      </c>
      <c r="I92" s="113"/>
      <c r="J92" s="114"/>
      <c r="K92" s="114"/>
      <c r="L92" s="113"/>
      <c r="M92" s="113"/>
      <c r="N92" s="113"/>
      <c r="O92" s="115"/>
      <c r="T92" s="1" t="s">
        <v>1476</v>
      </c>
    </row>
    <row r="93" spans="1:20" ht="48.6">
      <c r="A93" s="109">
        <f t="shared" si="14"/>
        <v>80</v>
      </c>
      <c r="B93" s="109" t="s">
        <v>11</v>
      </c>
      <c r="C93" s="110">
        <v>123650</v>
      </c>
      <c r="D93" s="109">
        <v>3</v>
      </c>
      <c r="E93" s="111">
        <v>206609</v>
      </c>
      <c r="F93" s="112" t="s">
        <v>610</v>
      </c>
      <c r="G93" s="112">
        <v>206609</v>
      </c>
      <c r="H93" s="128" t="s">
        <v>611</v>
      </c>
      <c r="I93" s="113"/>
      <c r="J93" s="114"/>
      <c r="K93" s="114"/>
      <c r="L93" s="113"/>
      <c r="M93" s="113"/>
      <c r="N93" s="113"/>
      <c r="O93" s="115"/>
    </row>
    <row r="94" spans="1:20" ht="62.4">
      <c r="A94" s="109">
        <f t="shared" si="14"/>
        <v>81</v>
      </c>
      <c r="B94" s="109" t="s">
        <v>11</v>
      </c>
      <c r="C94" s="110">
        <v>123650</v>
      </c>
      <c r="D94" s="109">
        <v>3</v>
      </c>
      <c r="E94" s="206" t="s">
        <v>1477</v>
      </c>
      <c r="F94" s="112" t="s">
        <v>610</v>
      </c>
      <c r="G94" s="112">
        <v>206610</v>
      </c>
      <c r="H94" s="128" t="s">
        <v>612</v>
      </c>
      <c r="I94" s="113"/>
      <c r="J94" s="114"/>
      <c r="K94" s="114"/>
      <c r="L94" s="113"/>
      <c r="M94" s="113"/>
      <c r="N94" s="113"/>
      <c r="O94" s="115"/>
    </row>
    <row r="95" spans="1:20" ht="48.6">
      <c r="A95" s="109">
        <f t="shared" si="14"/>
        <v>82</v>
      </c>
      <c r="B95" s="109" t="s">
        <v>11</v>
      </c>
      <c r="C95" s="110">
        <v>28680</v>
      </c>
      <c r="D95" s="109">
        <v>3</v>
      </c>
      <c r="E95" s="111">
        <v>239800</v>
      </c>
      <c r="F95" s="112" t="s">
        <v>613</v>
      </c>
      <c r="G95" s="112">
        <v>239800</v>
      </c>
      <c r="H95" s="128" t="s">
        <v>614</v>
      </c>
      <c r="I95" s="113"/>
      <c r="J95" s="114"/>
      <c r="K95" s="114"/>
      <c r="L95" s="113"/>
      <c r="M95" s="113"/>
      <c r="N95" s="113"/>
      <c r="O95" s="115" t="s">
        <v>1047</v>
      </c>
    </row>
    <row r="96" spans="1:20" ht="48.6">
      <c r="A96" s="109">
        <f t="shared" si="14"/>
        <v>83</v>
      </c>
      <c r="B96" s="109" t="s">
        <v>11</v>
      </c>
      <c r="C96" s="110">
        <v>25370</v>
      </c>
      <c r="D96" s="109">
        <v>3</v>
      </c>
      <c r="E96" s="111">
        <v>239801</v>
      </c>
      <c r="F96" s="112" t="s">
        <v>615</v>
      </c>
      <c r="G96" s="112">
        <v>239801</v>
      </c>
      <c r="H96" s="128" t="s">
        <v>616</v>
      </c>
      <c r="I96" s="113"/>
      <c r="J96" s="114"/>
      <c r="K96" s="114"/>
      <c r="L96" s="113"/>
      <c r="M96" s="113"/>
      <c r="N96" s="113"/>
      <c r="O96" s="115" t="s">
        <v>1047</v>
      </c>
    </row>
    <row r="97" spans="1:15" ht="48.6">
      <c r="A97" s="109">
        <f t="shared" si="14"/>
        <v>84</v>
      </c>
      <c r="B97" s="109" t="s">
        <v>11</v>
      </c>
      <c r="C97" s="110">
        <v>11000</v>
      </c>
      <c r="D97" s="109">
        <v>3</v>
      </c>
      <c r="E97" s="111">
        <v>239802</v>
      </c>
      <c r="F97" s="112" t="s">
        <v>617</v>
      </c>
      <c r="G97" s="112">
        <v>239802</v>
      </c>
      <c r="H97" s="128" t="s">
        <v>618</v>
      </c>
      <c r="I97" s="113"/>
      <c r="J97" s="114"/>
      <c r="K97" s="114"/>
      <c r="L97" s="113"/>
      <c r="M97" s="113"/>
      <c r="N97" s="113"/>
      <c r="O97" s="115" t="s">
        <v>1047</v>
      </c>
    </row>
    <row r="98" spans="1:15" ht="48.6">
      <c r="A98" s="109">
        <f t="shared" si="14"/>
        <v>85</v>
      </c>
      <c r="B98" s="109" t="s">
        <v>11</v>
      </c>
      <c r="C98" s="110">
        <v>9000</v>
      </c>
      <c r="D98" s="109">
        <v>3</v>
      </c>
      <c r="E98" s="111">
        <v>295480</v>
      </c>
      <c r="F98" s="112" t="s">
        <v>619</v>
      </c>
      <c r="G98" s="112">
        <v>295480</v>
      </c>
      <c r="H98" s="112" t="s">
        <v>620</v>
      </c>
      <c r="I98" s="113"/>
      <c r="J98" s="114"/>
      <c r="K98" s="114"/>
      <c r="L98" s="113"/>
      <c r="M98" s="113"/>
      <c r="N98" s="113"/>
      <c r="O98" s="115" t="s">
        <v>1047</v>
      </c>
    </row>
    <row r="99" spans="1:15" ht="36.6">
      <c r="A99" s="109">
        <f t="shared" si="14"/>
        <v>86</v>
      </c>
      <c r="B99" s="109" t="s">
        <v>11</v>
      </c>
      <c r="C99" s="110">
        <v>10000</v>
      </c>
      <c r="D99" s="109">
        <v>3</v>
      </c>
      <c r="E99" s="111">
        <v>6672</v>
      </c>
      <c r="F99" s="112" t="s">
        <v>621</v>
      </c>
      <c r="G99" s="112">
        <v>6672</v>
      </c>
      <c r="H99" s="112" t="s">
        <v>622</v>
      </c>
      <c r="I99" s="113"/>
      <c r="J99" s="114"/>
      <c r="K99" s="114"/>
      <c r="L99" s="113"/>
      <c r="M99" s="113"/>
      <c r="N99" s="113"/>
      <c r="O99" s="115" t="s">
        <v>1046</v>
      </c>
    </row>
    <row r="100" spans="1:15" ht="36.6">
      <c r="A100" s="109">
        <f t="shared" si="14"/>
        <v>87</v>
      </c>
      <c r="B100" s="109" t="s">
        <v>11</v>
      </c>
      <c r="C100" s="110">
        <v>45490</v>
      </c>
      <c r="D100" s="109">
        <v>3</v>
      </c>
      <c r="E100" s="111">
        <v>6674</v>
      </c>
      <c r="F100" s="112" t="s">
        <v>623</v>
      </c>
      <c r="G100" s="112">
        <v>6674</v>
      </c>
      <c r="H100" s="112" t="s">
        <v>624</v>
      </c>
      <c r="I100" s="113"/>
      <c r="J100" s="114"/>
      <c r="K100" s="114"/>
      <c r="L100" s="113"/>
      <c r="M100" s="113"/>
      <c r="N100" s="113"/>
      <c r="O100" s="115" t="s">
        <v>1046</v>
      </c>
    </row>
    <row r="101" spans="1:15">
      <c r="A101" s="109">
        <f t="shared" si="14"/>
        <v>88</v>
      </c>
      <c r="B101" s="109" t="s">
        <v>11</v>
      </c>
      <c r="C101" s="110">
        <v>20950</v>
      </c>
      <c r="D101" s="109">
        <v>3</v>
      </c>
      <c r="E101" s="111">
        <v>6679</v>
      </c>
      <c r="F101" s="112" t="s">
        <v>625</v>
      </c>
      <c r="G101" s="112">
        <v>6679</v>
      </c>
      <c r="H101" s="112"/>
      <c r="I101" s="113"/>
      <c r="J101" s="114"/>
      <c r="K101" s="114"/>
      <c r="L101" s="113"/>
      <c r="M101" s="113"/>
      <c r="N101" s="113"/>
      <c r="O101" s="115" t="s">
        <v>1046</v>
      </c>
    </row>
    <row r="102" spans="1:15" ht="48.6">
      <c r="A102" s="109">
        <f t="shared" si="14"/>
        <v>89</v>
      </c>
      <c r="B102" s="109" t="s">
        <v>11</v>
      </c>
      <c r="C102" s="110">
        <v>13940</v>
      </c>
      <c r="D102" s="109">
        <v>3</v>
      </c>
      <c r="E102" s="111">
        <v>6682</v>
      </c>
      <c r="F102" s="112" t="s">
        <v>626</v>
      </c>
      <c r="G102" s="112">
        <v>6682</v>
      </c>
      <c r="H102" s="112" t="s">
        <v>627</v>
      </c>
      <c r="I102" s="113"/>
      <c r="J102" s="114"/>
      <c r="K102" s="114"/>
      <c r="L102" s="113"/>
      <c r="M102" s="113"/>
      <c r="N102" s="113"/>
      <c r="O102" s="115" t="s">
        <v>1046</v>
      </c>
    </row>
    <row r="103" spans="1:15" ht="36.6">
      <c r="A103" s="109">
        <f t="shared" si="14"/>
        <v>90</v>
      </c>
      <c r="B103" s="109" t="s">
        <v>11</v>
      </c>
      <c r="C103" s="110">
        <v>11360</v>
      </c>
      <c r="D103" s="109">
        <v>3</v>
      </c>
      <c r="E103" s="111">
        <v>6685</v>
      </c>
      <c r="F103" s="112" t="s">
        <v>628</v>
      </c>
      <c r="G103" s="112">
        <v>6685</v>
      </c>
      <c r="H103" s="112" t="s">
        <v>629</v>
      </c>
      <c r="I103" s="113"/>
      <c r="J103" s="114"/>
      <c r="K103" s="114"/>
      <c r="L103" s="113"/>
      <c r="M103" s="113"/>
      <c r="N103" s="113"/>
      <c r="O103" s="115" t="s">
        <v>1046</v>
      </c>
    </row>
    <row r="104" spans="1:15" ht="36.6">
      <c r="A104" s="109">
        <f t="shared" si="14"/>
        <v>91</v>
      </c>
      <c r="B104" s="109" t="s">
        <v>11</v>
      </c>
      <c r="C104" s="110">
        <v>13390</v>
      </c>
      <c r="D104" s="109">
        <v>3</v>
      </c>
      <c r="E104" s="111">
        <v>6687</v>
      </c>
      <c r="F104" s="112" t="s">
        <v>630</v>
      </c>
      <c r="G104" s="112">
        <v>6687</v>
      </c>
      <c r="H104" s="112" t="s">
        <v>631</v>
      </c>
      <c r="I104" s="113"/>
      <c r="J104" s="114"/>
      <c r="K104" s="114"/>
      <c r="L104" s="113"/>
      <c r="M104" s="113"/>
      <c r="N104" s="113"/>
      <c r="O104" s="115" t="s">
        <v>1046</v>
      </c>
    </row>
    <row r="105" spans="1:15" ht="36">
      <c r="A105" s="109">
        <f t="shared" si="14"/>
        <v>92</v>
      </c>
      <c r="B105" s="109" t="s">
        <v>11</v>
      </c>
      <c r="C105" s="110">
        <v>19040</v>
      </c>
      <c r="D105" s="109">
        <v>3</v>
      </c>
      <c r="E105" s="111">
        <v>6688</v>
      </c>
      <c r="F105" s="112" t="s">
        <v>632</v>
      </c>
      <c r="G105" s="112">
        <v>6688</v>
      </c>
      <c r="H105" s="118" t="s">
        <v>633</v>
      </c>
      <c r="I105" s="113"/>
      <c r="J105" s="114"/>
      <c r="K105" s="114"/>
      <c r="L105" s="113"/>
      <c r="M105" s="113"/>
      <c r="N105" s="113"/>
      <c r="O105" s="115" t="s">
        <v>1046</v>
      </c>
    </row>
    <row r="106" spans="1:15" ht="48">
      <c r="A106" s="109">
        <f t="shared" si="14"/>
        <v>93</v>
      </c>
      <c r="B106" s="109"/>
      <c r="C106" s="110">
        <v>26040</v>
      </c>
      <c r="D106" s="109">
        <v>3</v>
      </c>
      <c r="E106" s="111">
        <v>6689</v>
      </c>
      <c r="F106" s="112" t="s">
        <v>634</v>
      </c>
      <c r="G106" s="112">
        <v>6689</v>
      </c>
      <c r="H106" s="121" t="s">
        <v>635</v>
      </c>
      <c r="I106" s="113"/>
      <c r="J106" s="114"/>
      <c r="K106" s="114"/>
      <c r="L106" s="113"/>
      <c r="M106" s="113"/>
      <c r="N106" s="113"/>
      <c r="O106" s="115" t="s">
        <v>1046</v>
      </c>
    </row>
    <row r="107" spans="1:15" ht="36">
      <c r="A107" s="109">
        <f t="shared" si="14"/>
        <v>94</v>
      </c>
      <c r="B107" s="109"/>
      <c r="C107" s="110">
        <v>40000</v>
      </c>
      <c r="D107" s="109">
        <v>3</v>
      </c>
      <c r="E107" s="122">
        <v>205100</v>
      </c>
      <c r="F107" s="112" t="s">
        <v>636</v>
      </c>
      <c r="G107" s="112">
        <v>205100</v>
      </c>
      <c r="H107" s="121" t="s">
        <v>637</v>
      </c>
      <c r="I107" s="113"/>
      <c r="J107" s="114"/>
      <c r="K107" s="114"/>
      <c r="L107" s="113"/>
      <c r="M107" s="113"/>
      <c r="N107" s="113"/>
      <c r="O107" s="119" t="s">
        <v>1048</v>
      </c>
    </row>
    <row r="108" spans="1:15" ht="36">
      <c r="A108" s="109">
        <f t="shared" si="14"/>
        <v>95</v>
      </c>
      <c r="B108" s="109"/>
      <c r="C108" s="110">
        <v>16820</v>
      </c>
      <c r="D108" s="109">
        <v>3</v>
      </c>
      <c r="E108" s="122">
        <v>205101</v>
      </c>
      <c r="F108" s="112" t="s">
        <v>638</v>
      </c>
      <c r="G108" s="112">
        <v>205101</v>
      </c>
      <c r="H108" s="121" t="s">
        <v>639</v>
      </c>
      <c r="I108" s="113"/>
      <c r="J108" s="114"/>
      <c r="K108" s="114"/>
      <c r="L108" s="113"/>
      <c r="M108" s="113"/>
      <c r="N108" s="113"/>
      <c r="O108" s="119" t="s">
        <v>1048</v>
      </c>
    </row>
    <row r="109" spans="1:15" ht="36">
      <c r="A109" s="109">
        <f t="shared" si="14"/>
        <v>96</v>
      </c>
      <c r="B109" s="109"/>
      <c r="C109" s="110">
        <v>16820</v>
      </c>
      <c r="D109" s="109">
        <v>3</v>
      </c>
      <c r="E109" s="122">
        <v>205118</v>
      </c>
      <c r="F109" s="112" t="s">
        <v>638</v>
      </c>
      <c r="G109" s="112">
        <v>205118</v>
      </c>
      <c r="H109" s="121" t="s">
        <v>640</v>
      </c>
      <c r="I109" s="113"/>
      <c r="J109" s="114"/>
      <c r="K109" s="114"/>
      <c r="L109" s="113"/>
      <c r="M109" s="113"/>
      <c r="N109" s="113"/>
      <c r="O109" s="119" t="s">
        <v>1048</v>
      </c>
    </row>
    <row r="110" spans="1:15" ht="48">
      <c r="A110" s="109">
        <f t="shared" si="14"/>
        <v>97</v>
      </c>
      <c r="B110" s="109"/>
      <c r="C110" s="110">
        <v>31370</v>
      </c>
      <c r="D110" s="109">
        <v>3</v>
      </c>
      <c r="E110" s="122">
        <v>205119</v>
      </c>
      <c r="F110" s="112" t="s">
        <v>641</v>
      </c>
      <c r="G110" s="112">
        <v>205119</v>
      </c>
      <c r="H110" s="121" t="s">
        <v>642</v>
      </c>
      <c r="I110" s="113"/>
      <c r="J110" s="114"/>
      <c r="K110" s="114"/>
      <c r="L110" s="113"/>
      <c r="M110" s="113"/>
      <c r="N110" s="113"/>
      <c r="O110" s="119" t="s">
        <v>1048</v>
      </c>
    </row>
    <row r="111" spans="1:15" ht="108">
      <c r="A111" s="95">
        <f t="shared" si="14"/>
        <v>98</v>
      </c>
      <c r="B111" s="96" t="s">
        <v>11</v>
      </c>
      <c r="C111" s="97">
        <v>581300</v>
      </c>
      <c r="D111" s="96">
        <v>4</v>
      </c>
      <c r="E111" s="98" t="s">
        <v>439</v>
      </c>
      <c r="F111" s="99" t="s">
        <v>145</v>
      </c>
      <c r="G111" s="99" t="s">
        <v>145</v>
      </c>
      <c r="H111" s="99" t="s">
        <v>440</v>
      </c>
      <c r="I111" s="100"/>
      <c r="J111" s="101"/>
      <c r="K111" s="101"/>
      <c r="L111" s="100"/>
      <c r="M111" s="100"/>
      <c r="N111" s="100"/>
      <c r="O111" s="102"/>
    </row>
    <row r="112" spans="1:15" ht="108">
      <c r="A112" s="95">
        <f t="shared" si="14"/>
        <v>99</v>
      </c>
      <c r="B112" s="96" t="s">
        <v>11</v>
      </c>
      <c r="C112" s="97">
        <v>306400</v>
      </c>
      <c r="D112" s="96">
        <v>4</v>
      </c>
      <c r="E112" s="96" t="s">
        <v>441</v>
      </c>
      <c r="F112" s="99" t="s">
        <v>146</v>
      </c>
      <c r="G112" s="99" t="s">
        <v>146</v>
      </c>
      <c r="H112" s="99" t="s">
        <v>442</v>
      </c>
      <c r="I112" s="100"/>
      <c r="J112" s="101"/>
      <c r="K112" s="101"/>
      <c r="L112" s="100"/>
      <c r="M112" s="100"/>
      <c r="N112" s="100"/>
      <c r="O112" s="102"/>
    </row>
    <row r="113" spans="1:15" ht="84">
      <c r="A113" s="95">
        <f t="shared" si="14"/>
        <v>100</v>
      </c>
      <c r="B113" s="96" t="s">
        <v>11</v>
      </c>
      <c r="C113" s="97">
        <v>113200</v>
      </c>
      <c r="D113" s="96">
        <v>4</v>
      </c>
      <c r="E113" s="96" t="s">
        <v>443</v>
      </c>
      <c r="F113" s="99" t="s">
        <v>147</v>
      </c>
      <c r="G113" s="99" t="s">
        <v>147</v>
      </c>
      <c r="H113" s="99" t="s">
        <v>444</v>
      </c>
      <c r="I113" s="100"/>
      <c r="J113" s="101"/>
      <c r="K113" s="101"/>
      <c r="L113" s="100"/>
      <c r="M113" s="100"/>
      <c r="N113" s="100"/>
      <c r="O113" s="102"/>
    </row>
    <row r="114" spans="1:15" ht="84">
      <c r="A114" s="95">
        <f t="shared" si="14"/>
        <v>101</v>
      </c>
      <c r="B114" s="96" t="s">
        <v>11</v>
      </c>
      <c r="C114" s="97">
        <v>113200</v>
      </c>
      <c r="D114" s="96">
        <v>4</v>
      </c>
      <c r="E114" s="96" t="s">
        <v>445</v>
      </c>
      <c r="F114" s="99" t="s">
        <v>148</v>
      </c>
      <c r="G114" s="99" t="s">
        <v>148</v>
      </c>
      <c r="H114" s="99" t="s">
        <v>446</v>
      </c>
      <c r="I114" s="100"/>
      <c r="J114" s="101"/>
      <c r="K114" s="101"/>
      <c r="L114" s="100"/>
      <c r="M114" s="100"/>
      <c r="N114" s="100"/>
      <c r="O114" s="102"/>
    </row>
    <row r="115" spans="1:15" ht="120">
      <c r="A115" s="95">
        <f t="shared" si="14"/>
        <v>102</v>
      </c>
      <c r="B115" s="96" t="s">
        <v>11</v>
      </c>
      <c r="C115" s="97">
        <v>102300</v>
      </c>
      <c r="D115" s="96">
        <v>4</v>
      </c>
      <c r="E115" s="98" t="s">
        <v>447</v>
      </c>
      <c r="F115" s="99" t="s">
        <v>149</v>
      </c>
      <c r="G115" s="99" t="s">
        <v>149</v>
      </c>
      <c r="H115" s="99" t="s">
        <v>448</v>
      </c>
      <c r="I115" s="100"/>
      <c r="J115" s="101"/>
      <c r="K115" s="101"/>
      <c r="L115" s="100"/>
      <c r="M115" s="100"/>
      <c r="N115" s="100"/>
      <c r="O115" s="102"/>
    </row>
    <row r="116" spans="1:15" ht="168">
      <c r="A116" s="95">
        <f t="shared" si="14"/>
        <v>103</v>
      </c>
      <c r="B116" s="96" t="s">
        <v>11</v>
      </c>
      <c r="C116" s="97">
        <v>98000</v>
      </c>
      <c r="D116" s="96">
        <v>4</v>
      </c>
      <c r="E116" s="98" t="s">
        <v>449</v>
      </c>
      <c r="F116" s="99" t="s">
        <v>150</v>
      </c>
      <c r="G116" s="99" t="s">
        <v>150</v>
      </c>
      <c r="H116" s="99" t="s">
        <v>450</v>
      </c>
      <c r="I116" s="100"/>
      <c r="J116" s="101"/>
      <c r="K116" s="101"/>
      <c r="L116" s="100"/>
      <c r="M116" s="100"/>
      <c r="N116" s="100"/>
      <c r="O116" s="102"/>
    </row>
    <row r="117" spans="1:15" ht="96">
      <c r="A117" s="95">
        <f t="shared" si="14"/>
        <v>104</v>
      </c>
      <c r="B117" s="96" t="s">
        <v>11</v>
      </c>
      <c r="C117" s="97">
        <v>64100</v>
      </c>
      <c r="D117" s="96">
        <v>4</v>
      </c>
      <c r="E117" s="98" t="s">
        <v>451</v>
      </c>
      <c r="F117" s="99" t="s">
        <v>151</v>
      </c>
      <c r="G117" s="99" t="s">
        <v>151</v>
      </c>
      <c r="H117" s="99" t="s">
        <v>452</v>
      </c>
      <c r="I117" s="100"/>
      <c r="J117" s="101"/>
      <c r="K117" s="101"/>
      <c r="L117" s="100"/>
      <c r="M117" s="100"/>
      <c r="N117" s="100"/>
      <c r="O117" s="102"/>
    </row>
    <row r="118" spans="1:15" ht="96">
      <c r="A118" s="95">
        <f t="shared" si="14"/>
        <v>105</v>
      </c>
      <c r="B118" s="96" t="s">
        <v>11</v>
      </c>
      <c r="C118" s="97">
        <v>64400</v>
      </c>
      <c r="D118" s="96">
        <v>4</v>
      </c>
      <c r="E118" s="98" t="s">
        <v>453</v>
      </c>
      <c r="F118" s="99" t="s">
        <v>152</v>
      </c>
      <c r="G118" s="99" t="s">
        <v>152</v>
      </c>
      <c r="H118" s="99" t="s">
        <v>454</v>
      </c>
      <c r="I118" s="100"/>
      <c r="J118" s="101"/>
      <c r="K118" s="101"/>
      <c r="L118" s="100"/>
      <c r="M118" s="100"/>
      <c r="N118" s="100"/>
      <c r="O118" s="102"/>
    </row>
    <row r="119" spans="1:15" ht="120">
      <c r="A119" s="95">
        <f t="shared" si="14"/>
        <v>106</v>
      </c>
      <c r="B119" s="96" t="s">
        <v>11</v>
      </c>
      <c r="C119" s="97">
        <v>480000</v>
      </c>
      <c r="D119" s="96">
        <v>4</v>
      </c>
      <c r="E119" s="98" t="s">
        <v>455</v>
      </c>
      <c r="F119" s="99" t="s">
        <v>153</v>
      </c>
      <c r="G119" s="99" t="s">
        <v>153</v>
      </c>
      <c r="H119" s="99" t="s">
        <v>456</v>
      </c>
      <c r="I119" s="100"/>
      <c r="J119" s="101"/>
      <c r="K119" s="101"/>
      <c r="L119" s="100"/>
      <c r="M119" s="100"/>
      <c r="N119" s="100"/>
      <c r="O119" s="102"/>
    </row>
    <row r="120" spans="1:15" ht="62.4">
      <c r="A120" s="95">
        <f t="shared" si="14"/>
        <v>107</v>
      </c>
      <c r="B120" s="96" t="s">
        <v>11</v>
      </c>
      <c r="C120" s="97">
        <v>366300</v>
      </c>
      <c r="D120" s="96">
        <v>4</v>
      </c>
      <c r="E120" s="98" t="s">
        <v>457</v>
      </c>
      <c r="F120" s="99" t="s">
        <v>154</v>
      </c>
      <c r="G120" s="99" t="s">
        <v>154</v>
      </c>
      <c r="H120" s="103" t="s">
        <v>458</v>
      </c>
      <c r="I120" s="100"/>
      <c r="J120" s="101"/>
      <c r="K120" s="101"/>
      <c r="L120" s="100"/>
      <c r="M120" s="100"/>
      <c r="N120" s="100"/>
      <c r="O120" s="102"/>
    </row>
    <row r="121" spans="1:15" ht="108">
      <c r="A121" s="95">
        <f t="shared" si="14"/>
        <v>108</v>
      </c>
      <c r="B121" s="96" t="s">
        <v>11</v>
      </c>
      <c r="C121" s="97">
        <v>118300</v>
      </c>
      <c r="D121" s="96">
        <v>4</v>
      </c>
      <c r="E121" s="104" t="s">
        <v>459</v>
      </c>
      <c r="F121" s="99" t="s">
        <v>155</v>
      </c>
      <c r="G121" s="99" t="s">
        <v>155</v>
      </c>
      <c r="H121" s="99" t="s">
        <v>460</v>
      </c>
      <c r="I121" s="100"/>
      <c r="J121" s="101"/>
      <c r="K121" s="101"/>
      <c r="L121" s="100"/>
      <c r="M121" s="100"/>
      <c r="N121" s="100"/>
      <c r="O121" s="102"/>
    </row>
    <row r="122" spans="1:15" ht="96">
      <c r="A122" s="95">
        <f t="shared" si="14"/>
        <v>109</v>
      </c>
      <c r="B122" s="96" t="s">
        <v>11</v>
      </c>
      <c r="C122" s="97">
        <v>92000</v>
      </c>
      <c r="D122" s="96">
        <v>4</v>
      </c>
      <c r="E122" s="104" t="s">
        <v>461</v>
      </c>
      <c r="F122" s="99" t="s">
        <v>156</v>
      </c>
      <c r="G122" s="99" t="s">
        <v>156</v>
      </c>
      <c r="H122" s="99" t="s">
        <v>462</v>
      </c>
      <c r="I122" s="100"/>
      <c r="J122" s="101"/>
      <c r="K122" s="101"/>
      <c r="L122" s="100"/>
      <c r="M122" s="100"/>
      <c r="N122" s="100"/>
      <c r="O122" s="102"/>
    </row>
    <row r="123" spans="1:15" ht="108">
      <c r="A123" s="95">
        <f t="shared" si="14"/>
        <v>110</v>
      </c>
      <c r="B123" s="96" t="s">
        <v>11</v>
      </c>
      <c r="C123" s="97">
        <v>118700</v>
      </c>
      <c r="D123" s="96">
        <v>4</v>
      </c>
      <c r="E123" s="104" t="s">
        <v>463</v>
      </c>
      <c r="F123" s="99" t="s">
        <v>157</v>
      </c>
      <c r="G123" s="99" t="s">
        <v>157</v>
      </c>
      <c r="H123" s="99" t="s">
        <v>464</v>
      </c>
      <c r="I123" s="100"/>
      <c r="J123" s="101"/>
      <c r="K123" s="101"/>
      <c r="L123" s="100"/>
      <c r="M123" s="100"/>
      <c r="N123" s="100"/>
      <c r="O123" s="102"/>
    </row>
    <row r="124" spans="1:15" ht="120">
      <c r="A124" s="95">
        <f t="shared" si="14"/>
        <v>111</v>
      </c>
      <c r="B124" s="96" t="s">
        <v>11</v>
      </c>
      <c r="C124" s="97">
        <v>171670</v>
      </c>
      <c r="D124" s="96">
        <v>4</v>
      </c>
      <c r="E124" s="104" t="s">
        <v>465</v>
      </c>
      <c r="F124" s="99" t="s">
        <v>158</v>
      </c>
      <c r="G124" s="99" t="s">
        <v>158</v>
      </c>
      <c r="H124" s="99" t="s">
        <v>466</v>
      </c>
      <c r="I124" s="100"/>
      <c r="J124" s="101"/>
      <c r="K124" s="101"/>
      <c r="L124" s="100"/>
      <c r="M124" s="100"/>
      <c r="N124" s="100"/>
      <c r="O124" s="102"/>
    </row>
    <row r="125" spans="1:15" ht="84">
      <c r="A125" s="95">
        <f t="shared" si="14"/>
        <v>112</v>
      </c>
      <c r="B125" s="96" t="s">
        <v>11</v>
      </c>
      <c r="C125" s="97">
        <v>62500</v>
      </c>
      <c r="D125" s="96">
        <v>4</v>
      </c>
      <c r="E125" s="104" t="s">
        <v>467</v>
      </c>
      <c r="F125" s="99" t="s">
        <v>159</v>
      </c>
      <c r="G125" s="99" t="s">
        <v>159</v>
      </c>
      <c r="H125" s="99" t="s">
        <v>468</v>
      </c>
      <c r="I125" s="100"/>
      <c r="J125" s="101"/>
      <c r="K125" s="101"/>
      <c r="L125" s="100"/>
      <c r="M125" s="100"/>
      <c r="N125" s="100"/>
      <c r="O125" s="102"/>
    </row>
    <row r="126" spans="1:15" ht="120">
      <c r="A126" s="95">
        <f t="shared" si="14"/>
        <v>113</v>
      </c>
      <c r="B126" s="96" t="s">
        <v>11</v>
      </c>
      <c r="C126" s="97">
        <v>75200</v>
      </c>
      <c r="D126" s="96">
        <v>4</v>
      </c>
      <c r="E126" s="104" t="s">
        <v>469</v>
      </c>
      <c r="F126" s="99" t="s">
        <v>160</v>
      </c>
      <c r="G126" s="99" t="s">
        <v>160</v>
      </c>
      <c r="H126" s="99" t="s">
        <v>470</v>
      </c>
      <c r="I126" s="100"/>
      <c r="J126" s="101"/>
      <c r="K126" s="101"/>
      <c r="L126" s="100"/>
      <c r="M126" s="100"/>
      <c r="N126" s="100"/>
      <c r="O126" s="102"/>
    </row>
    <row r="127" spans="1:15" ht="180">
      <c r="A127" s="95">
        <f t="shared" si="14"/>
        <v>114</v>
      </c>
      <c r="B127" s="96" t="s">
        <v>11</v>
      </c>
      <c r="C127" s="97">
        <v>148000</v>
      </c>
      <c r="D127" s="96">
        <v>4</v>
      </c>
      <c r="E127" s="104" t="s">
        <v>471</v>
      </c>
      <c r="F127" s="99" t="s">
        <v>161</v>
      </c>
      <c r="G127" s="99" t="s">
        <v>161</v>
      </c>
      <c r="H127" s="99" t="s">
        <v>472</v>
      </c>
      <c r="I127" s="100"/>
      <c r="J127" s="101"/>
      <c r="K127" s="101"/>
      <c r="L127" s="100"/>
      <c r="M127" s="100"/>
      <c r="N127" s="100"/>
      <c r="O127" s="102"/>
    </row>
    <row r="128" spans="1:15" ht="96">
      <c r="A128" s="95">
        <f t="shared" si="14"/>
        <v>115</v>
      </c>
      <c r="B128" s="96" t="s">
        <v>11</v>
      </c>
      <c r="C128" s="97">
        <v>53600</v>
      </c>
      <c r="D128" s="96">
        <v>4</v>
      </c>
      <c r="E128" s="104" t="s">
        <v>478</v>
      </c>
      <c r="F128" s="99" t="s">
        <v>162</v>
      </c>
      <c r="G128" s="99" t="s">
        <v>162</v>
      </c>
      <c r="H128" s="103" t="s">
        <v>479</v>
      </c>
      <c r="I128" s="100"/>
      <c r="J128" s="101"/>
      <c r="K128" s="101"/>
      <c r="L128" s="100"/>
      <c r="M128" s="100"/>
      <c r="N128" s="100"/>
      <c r="O128" s="102"/>
    </row>
    <row r="129" spans="1:15" ht="120">
      <c r="A129" s="95">
        <f t="shared" si="14"/>
        <v>116</v>
      </c>
      <c r="B129" s="96" t="s">
        <v>11</v>
      </c>
      <c r="C129" s="97">
        <v>105600</v>
      </c>
      <c r="D129" s="96">
        <v>4</v>
      </c>
      <c r="E129" s="104" t="s">
        <v>480</v>
      </c>
      <c r="F129" s="99" t="s">
        <v>163</v>
      </c>
      <c r="G129" s="99" t="s">
        <v>163</v>
      </c>
      <c r="H129" s="103" t="s">
        <v>481</v>
      </c>
      <c r="I129" s="100"/>
      <c r="J129" s="101"/>
      <c r="K129" s="101"/>
      <c r="L129" s="100"/>
      <c r="M129" s="100"/>
      <c r="N129" s="100"/>
      <c r="O129" s="102"/>
    </row>
    <row r="130" spans="1:15" ht="108">
      <c r="A130" s="95">
        <f t="shared" si="14"/>
        <v>117</v>
      </c>
      <c r="B130" s="96" t="s">
        <v>11</v>
      </c>
      <c r="C130" s="97">
        <v>86377.2</v>
      </c>
      <c r="D130" s="96">
        <v>4</v>
      </c>
      <c r="E130" s="104" t="s">
        <v>482</v>
      </c>
      <c r="F130" s="99" t="s">
        <v>164</v>
      </c>
      <c r="G130" s="99" t="s">
        <v>164</v>
      </c>
      <c r="H130" s="103" t="s">
        <v>483</v>
      </c>
      <c r="I130" s="100"/>
      <c r="J130" s="101"/>
      <c r="K130" s="101"/>
      <c r="L130" s="100"/>
      <c r="M130" s="100"/>
      <c r="N130" s="100"/>
      <c r="O130" s="102"/>
    </row>
    <row r="131" spans="1:15" ht="108">
      <c r="A131" s="95">
        <f t="shared" si="14"/>
        <v>118</v>
      </c>
      <c r="B131" s="96" t="s">
        <v>11</v>
      </c>
      <c r="C131" s="97">
        <v>220000</v>
      </c>
      <c r="D131" s="96">
        <v>4</v>
      </c>
      <c r="E131" s="104" t="s">
        <v>484</v>
      </c>
      <c r="F131" s="99" t="s">
        <v>165</v>
      </c>
      <c r="G131" s="99" t="s">
        <v>165</v>
      </c>
      <c r="H131" s="103" t="s">
        <v>485</v>
      </c>
      <c r="I131" s="100"/>
      <c r="J131" s="101"/>
      <c r="K131" s="101"/>
      <c r="L131" s="100"/>
      <c r="M131" s="100"/>
      <c r="N131" s="100"/>
      <c r="O131" s="102"/>
    </row>
    <row r="132" spans="1:15" ht="108">
      <c r="A132" s="95">
        <f t="shared" si="14"/>
        <v>119</v>
      </c>
      <c r="B132" s="96" t="s">
        <v>11</v>
      </c>
      <c r="C132" s="97">
        <v>193950.9</v>
      </c>
      <c r="D132" s="96">
        <v>4</v>
      </c>
      <c r="E132" s="104" t="s">
        <v>486</v>
      </c>
      <c r="F132" s="99" t="s">
        <v>166</v>
      </c>
      <c r="G132" s="99" t="s">
        <v>166</v>
      </c>
      <c r="H132" s="103" t="s">
        <v>488</v>
      </c>
      <c r="I132" s="100"/>
      <c r="J132" s="101"/>
      <c r="K132" s="101"/>
      <c r="L132" s="100"/>
      <c r="M132" s="100"/>
      <c r="N132" s="100"/>
      <c r="O132" s="102"/>
    </row>
    <row r="133" spans="1:15" ht="72">
      <c r="A133" s="95">
        <f t="shared" si="14"/>
        <v>120</v>
      </c>
      <c r="B133" s="96" t="s">
        <v>11</v>
      </c>
      <c r="C133" s="97">
        <v>588179.80000000005</v>
      </c>
      <c r="D133" s="96">
        <v>4</v>
      </c>
      <c r="E133" s="104" t="s">
        <v>487</v>
      </c>
      <c r="F133" s="99" t="s">
        <v>167</v>
      </c>
      <c r="G133" s="99" t="s">
        <v>167</v>
      </c>
      <c r="H133" s="103" t="s">
        <v>489</v>
      </c>
      <c r="I133" s="100"/>
      <c r="J133" s="101"/>
      <c r="K133" s="101"/>
      <c r="L133" s="100"/>
      <c r="M133" s="100"/>
      <c r="N133" s="100"/>
      <c r="O133" s="102"/>
    </row>
    <row r="134" spans="1:15" ht="120">
      <c r="A134" s="95">
        <f t="shared" si="14"/>
        <v>121</v>
      </c>
      <c r="B134" s="96" t="s">
        <v>11</v>
      </c>
      <c r="C134" s="97">
        <v>41793.699999999997</v>
      </c>
      <c r="D134" s="96">
        <v>4</v>
      </c>
      <c r="E134" s="104" t="s">
        <v>490</v>
      </c>
      <c r="F134" s="99" t="s">
        <v>168</v>
      </c>
      <c r="G134" s="99" t="s">
        <v>168</v>
      </c>
      <c r="H134" s="103" t="s">
        <v>491</v>
      </c>
      <c r="I134" s="100"/>
      <c r="J134" s="101"/>
      <c r="K134" s="101"/>
      <c r="L134" s="100"/>
      <c r="M134" s="100"/>
      <c r="N134" s="100"/>
      <c r="O134" s="102"/>
    </row>
    <row r="135" spans="1:15" ht="108">
      <c r="A135" s="95">
        <f t="shared" ref="A135:A198" si="15">A134+1</f>
        <v>122</v>
      </c>
      <c r="B135" s="96" t="s">
        <v>11</v>
      </c>
      <c r="C135" s="97">
        <v>41368.6</v>
      </c>
      <c r="D135" s="96">
        <v>4</v>
      </c>
      <c r="E135" s="104" t="s">
        <v>492</v>
      </c>
      <c r="F135" s="99" t="s">
        <v>169</v>
      </c>
      <c r="G135" s="99" t="s">
        <v>169</v>
      </c>
      <c r="H135" s="99" t="s">
        <v>493</v>
      </c>
      <c r="I135" s="100"/>
      <c r="J135" s="101"/>
      <c r="K135" s="101"/>
      <c r="L135" s="100"/>
      <c r="M135" s="100"/>
      <c r="N135" s="100"/>
      <c r="O135" s="102"/>
    </row>
    <row r="136" spans="1:15" ht="84">
      <c r="A136" s="95">
        <f t="shared" si="15"/>
        <v>123</v>
      </c>
      <c r="B136" s="96" t="s">
        <v>11</v>
      </c>
      <c r="C136" s="97">
        <v>40534</v>
      </c>
      <c r="D136" s="96">
        <v>4</v>
      </c>
      <c r="E136" s="104" t="s">
        <v>494</v>
      </c>
      <c r="F136" s="99" t="s">
        <v>170</v>
      </c>
      <c r="G136" s="99" t="s">
        <v>170</v>
      </c>
      <c r="H136" s="99" t="s">
        <v>495</v>
      </c>
      <c r="I136" s="100"/>
      <c r="J136" s="101"/>
      <c r="K136" s="101"/>
      <c r="L136" s="100"/>
      <c r="M136" s="100"/>
      <c r="N136" s="100"/>
      <c r="O136" s="102"/>
    </row>
    <row r="137" spans="1:15" ht="78">
      <c r="A137" s="95">
        <f t="shared" si="15"/>
        <v>124</v>
      </c>
      <c r="B137" s="96" t="s">
        <v>11</v>
      </c>
      <c r="C137" s="97">
        <v>35380.800000000003</v>
      </c>
      <c r="D137" s="96">
        <v>4</v>
      </c>
      <c r="E137" s="104" t="s">
        <v>498</v>
      </c>
      <c r="F137" s="99" t="s">
        <v>171</v>
      </c>
      <c r="G137" s="99" t="s">
        <v>171</v>
      </c>
      <c r="H137" s="99" t="s">
        <v>499</v>
      </c>
      <c r="I137" s="100"/>
      <c r="J137" s="101"/>
      <c r="K137" s="101"/>
      <c r="L137" s="100"/>
      <c r="M137" s="100"/>
      <c r="N137" s="100"/>
      <c r="O137" s="102"/>
    </row>
    <row r="138" spans="1:15" ht="84">
      <c r="A138" s="95">
        <f t="shared" si="15"/>
        <v>125</v>
      </c>
      <c r="B138" s="96" t="s">
        <v>11</v>
      </c>
      <c r="C138" s="97">
        <v>47499.4</v>
      </c>
      <c r="D138" s="96">
        <v>4</v>
      </c>
      <c r="E138" s="104" t="s">
        <v>496</v>
      </c>
      <c r="F138" s="99" t="s">
        <v>172</v>
      </c>
      <c r="G138" s="99" t="s">
        <v>172</v>
      </c>
      <c r="H138" s="99" t="s">
        <v>497</v>
      </c>
      <c r="I138" s="100"/>
      <c r="J138" s="101"/>
      <c r="K138" s="101"/>
      <c r="L138" s="100"/>
      <c r="M138" s="100"/>
      <c r="N138" s="100"/>
      <c r="O138" s="102"/>
    </row>
    <row r="139" spans="1:15" ht="144">
      <c r="A139" s="95">
        <f t="shared" si="15"/>
        <v>126</v>
      </c>
      <c r="B139" s="96" t="s">
        <v>11</v>
      </c>
      <c r="C139" s="97">
        <v>110562.4</v>
      </c>
      <c r="D139" s="96">
        <v>4</v>
      </c>
      <c r="E139" s="104" t="s">
        <v>500</v>
      </c>
      <c r="F139" s="99" t="s">
        <v>173</v>
      </c>
      <c r="G139" s="99" t="s">
        <v>173</v>
      </c>
      <c r="H139" s="99" t="s">
        <v>501</v>
      </c>
      <c r="I139" s="100"/>
      <c r="J139" s="101"/>
      <c r="K139" s="101"/>
      <c r="L139" s="100"/>
      <c r="M139" s="100"/>
      <c r="N139" s="100"/>
      <c r="O139" s="102"/>
    </row>
    <row r="140" spans="1:15" ht="93.6">
      <c r="A140" s="95">
        <f t="shared" si="15"/>
        <v>127</v>
      </c>
      <c r="B140" s="96" t="s">
        <v>11</v>
      </c>
      <c r="C140" s="97">
        <v>126343.1</v>
      </c>
      <c r="D140" s="96">
        <v>4</v>
      </c>
      <c r="E140" s="104" t="s">
        <v>502</v>
      </c>
      <c r="F140" s="99" t="s">
        <v>174</v>
      </c>
      <c r="G140" s="99" t="s">
        <v>174</v>
      </c>
      <c r="H140" s="99" t="s">
        <v>503</v>
      </c>
      <c r="I140" s="100"/>
      <c r="J140" s="101"/>
      <c r="K140" s="101"/>
      <c r="L140" s="100"/>
      <c r="M140" s="100"/>
      <c r="N140" s="100"/>
      <c r="O140" s="102"/>
    </row>
    <row r="141" spans="1:15" ht="84">
      <c r="A141" s="95">
        <f t="shared" si="15"/>
        <v>128</v>
      </c>
      <c r="B141" s="96" t="s">
        <v>11</v>
      </c>
      <c r="C141" s="97">
        <v>38051</v>
      </c>
      <c r="D141" s="96">
        <v>4</v>
      </c>
      <c r="E141" s="104" t="s">
        <v>504</v>
      </c>
      <c r="F141" s="99" t="s">
        <v>175</v>
      </c>
      <c r="G141" s="99" t="s">
        <v>175</v>
      </c>
      <c r="H141" s="99" t="s">
        <v>505</v>
      </c>
      <c r="I141" s="100"/>
      <c r="J141" s="101"/>
      <c r="K141" s="101"/>
      <c r="L141" s="100"/>
      <c r="M141" s="100"/>
      <c r="N141" s="100"/>
      <c r="O141" s="102"/>
    </row>
    <row r="142" spans="1:15" ht="84">
      <c r="A142" s="95">
        <f t="shared" si="15"/>
        <v>129</v>
      </c>
      <c r="B142" s="96" t="s">
        <v>11</v>
      </c>
      <c r="C142" s="97">
        <v>19823.7</v>
      </c>
      <c r="D142" s="96">
        <v>4</v>
      </c>
      <c r="E142" s="104" t="s">
        <v>506</v>
      </c>
      <c r="F142" s="99" t="s">
        <v>176</v>
      </c>
      <c r="G142" s="99" t="s">
        <v>176</v>
      </c>
      <c r="H142" s="99" t="s">
        <v>507</v>
      </c>
      <c r="I142" s="100"/>
      <c r="J142" s="101"/>
      <c r="K142" s="101"/>
      <c r="L142" s="100"/>
      <c r="M142" s="100"/>
      <c r="N142" s="100"/>
      <c r="O142" s="102"/>
    </row>
    <row r="143" spans="1:15" ht="96">
      <c r="A143" s="95">
        <f t="shared" si="15"/>
        <v>130</v>
      </c>
      <c r="B143" s="96" t="s">
        <v>11</v>
      </c>
      <c r="C143" s="97">
        <v>153770.5</v>
      </c>
      <c r="D143" s="96">
        <v>4</v>
      </c>
      <c r="E143" s="104" t="s">
        <v>508</v>
      </c>
      <c r="F143" s="99" t="s">
        <v>177</v>
      </c>
      <c r="G143" s="99" t="s">
        <v>177</v>
      </c>
      <c r="H143" s="99" t="s">
        <v>509</v>
      </c>
      <c r="I143" s="100"/>
      <c r="J143" s="101"/>
      <c r="K143" s="101"/>
      <c r="L143" s="100"/>
      <c r="M143" s="100"/>
      <c r="N143" s="100"/>
      <c r="O143" s="102"/>
    </row>
    <row r="144" spans="1:15" ht="78">
      <c r="A144" s="95">
        <f t="shared" si="15"/>
        <v>131</v>
      </c>
      <c r="B144" s="96" t="s">
        <v>11</v>
      </c>
      <c r="C144" s="97">
        <v>33935.199999999997</v>
      </c>
      <c r="D144" s="96">
        <v>4</v>
      </c>
      <c r="E144" s="104" t="s">
        <v>511</v>
      </c>
      <c r="F144" s="99" t="s">
        <v>178</v>
      </c>
      <c r="G144" s="99" t="s">
        <v>178</v>
      </c>
      <c r="H144" s="99" t="s">
        <v>517</v>
      </c>
      <c r="I144" s="100"/>
      <c r="J144" s="101"/>
      <c r="K144" s="101"/>
      <c r="L144" s="100"/>
      <c r="M144" s="100"/>
      <c r="N144" s="100"/>
      <c r="O144" s="102"/>
    </row>
    <row r="145" spans="1:15" ht="93.6">
      <c r="A145" s="95">
        <f t="shared" si="15"/>
        <v>132</v>
      </c>
      <c r="B145" s="96" t="s">
        <v>11</v>
      </c>
      <c r="C145" s="97">
        <v>35681.1</v>
      </c>
      <c r="D145" s="96">
        <v>4</v>
      </c>
      <c r="E145" s="104" t="s">
        <v>510</v>
      </c>
      <c r="F145" s="99" t="s">
        <v>179</v>
      </c>
      <c r="G145" s="99" t="s">
        <v>179</v>
      </c>
      <c r="H145" s="99" t="s">
        <v>516</v>
      </c>
      <c r="I145" s="100"/>
      <c r="J145" s="101"/>
      <c r="K145" s="101"/>
      <c r="L145" s="100"/>
      <c r="M145" s="100"/>
      <c r="N145" s="100"/>
      <c r="O145" s="102"/>
    </row>
    <row r="146" spans="1:15" ht="109.2">
      <c r="A146" s="95">
        <f t="shared" si="15"/>
        <v>133</v>
      </c>
      <c r="B146" s="96" t="s">
        <v>11</v>
      </c>
      <c r="C146" s="97">
        <v>37815.699999999997</v>
      </c>
      <c r="D146" s="96">
        <v>4</v>
      </c>
      <c r="E146" s="104" t="s">
        <v>513</v>
      </c>
      <c r="F146" s="99" t="s">
        <v>180</v>
      </c>
      <c r="G146" s="99" t="s">
        <v>180</v>
      </c>
      <c r="H146" s="99" t="s">
        <v>514</v>
      </c>
      <c r="I146" s="100"/>
      <c r="J146" s="101"/>
      <c r="K146" s="101"/>
      <c r="L146" s="100"/>
      <c r="M146" s="100"/>
      <c r="N146" s="100"/>
      <c r="O146" s="102"/>
    </row>
    <row r="147" spans="1:15" ht="78">
      <c r="A147" s="95">
        <f t="shared" si="15"/>
        <v>134</v>
      </c>
      <c r="B147" s="96" t="s">
        <v>11</v>
      </c>
      <c r="C147" s="97">
        <v>36263.5</v>
      </c>
      <c r="D147" s="96">
        <v>4</v>
      </c>
      <c r="E147" s="104" t="s">
        <v>512</v>
      </c>
      <c r="F147" s="99" t="s">
        <v>181</v>
      </c>
      <c r="G147" s="99" t="s">
        <v>181</v>
      </c>
      <c r="H147" s="99" t="s">
        <v>515</v>
      </c>
      <c r="I147" s="100"/>
      <c r="J147" s="101"/>
      <c r="K147" s="101"/>
      <c r="L147" s="100"/>
      <c r="M147" s="100"/>
      <c r="N147" s="100"/>
      <c r="O147" s="102"/>
    </row>
    <row r="148" spans="1:15" ht="72">
      <c r="A148" s="95">
        <f t="shared" si="15"/>
        <v>135</v>
      </c>
      <c r="B148" s="96" t="s">
        <v>11</v>
      </c>
      <c r="C148" s="97">
        <v>34598.199999999997</v>
      </c>
      <c r="D148" s="96">
        <v>4</v>
      </c>
      <c r="E148" s="104" t="s">
        <v>518</v>
      </c>
      <c r="F148" s="99" t="s">
        <v>182</v>
      </c>
      <c r="G148" s="99" t="s">
        <v>182</v>
      </c>
      <c r="H148" s="99" t="s">
        <v>519</v>
      </c>
      <c r="I148" s="100"/>
      <c r="J148" s="101"/>
      <c r="K148" s="101"/>
      <c r="L148" s="100"/>
      <c r="M148" s="100"/>
      <c r="N148" s="100"/>
      <c r="O148" s="102"/>
    </row>
    <row r="149" spans="1:15" ht="78">
      <c r="A149" s="95">
        <f t="shared" si="15"/>
        <v>136</v>
      </c>
      <c r="B149" s="96" t="s">
        <v>11</v>
      </c>
      <c r="C149" s="97">
        <v>33200</v>
      </c>
      <c r="D149" s="96">
        <v>4</v>
      </c>
      <c r="E149" s="104" t="s">
        <v>520</v>
      </c>
      <c r="F149" s="99" t="s">
        <v>183</v>
      </c>
      <c r="G149" s="99" t="s">
        <v>183</v>
      </c>
      <c r="H149" s="99" t="s">
        <v>521</v>
      </c>
      <c r="I149" s="100"/>
      <c r="J149" s="101"/>
      <c r="K149" s="101"/>
      <c r="L149" s="100"/>
      <c r="M149" s="100"/>
      <c r="N149" s="100"/>
      <c r="O149" s="102"/>
    </row>
    <row r="150" spans="1:15" ht="78">
      <c r="A150" s="95">
        <f t="shared" si="15"/>
        <v>137</v>
      </c>
      <c r="B150" s="96" t="s">
        <v>11</v>
      </c>
      <c r="C150" s="97">
        <v>16746.599999999999</v>
      </c>
      <c r="D150" s="96">
        <v>4</v>
      </c>
      <c r="E150" s="104" t="s">
        <v>522</v>
      </c>
      <c r="F150" s="99" t="s">
        <v>184</v>
      </c>
      <c r="G150" s="99" t="s">
        <v>184</v>
      </c>
      <c r="H150" s="99" t="s">
        <v>523</v>
      </c>
      <c r="I150" s="100"/>
      <c r="J150" s="101"/>
      <c r="K150" s="101"/>
      <c r="L150" s="100"/>
      <c r="M150" s="100"/>
      <c r="N150" s="100"/>
      <c r="O150" s="102"/>
    </row>
    <row r="151" spans="1:15" ht="72">
      <c r="A151" s="95">
        <f t="shared" si="15"/>
        <v>138</v>
      </c>
      <c r="B151" s="96" t="s">
        <v>11</v>
      </c>
      <c r="C151" s="97">
        <v>35447.1</v>
      </c>
      <c r="D151" s="96">
        <v>4</v>
      </c>
      <c r="E151" s="104" t="s">
        <v>524</v>
      </c>
      <c r="F151" s="99" t="s">
        <v>185</v>
      </c>
      <c r="G151" s="99" t="s">
        <v>185</v>
      </c>
      <c r="H151" s="99" t="s">
        <v>525</v>
      </c>
      <c r="I151" s="100"/>
      <c r="J151" s="101"/>
      <c r="K151" s="101"/>
      <c r="L151" s="100"/>
      <c r="M151" s="100"/>
      <c r="N151" s="100"/>
      <c r="O151" s="102"/>
    </row>
    <row r="152" spans="1:15" ht="84">
      <c r="A152" s="95">
        <f t="shared" si="15"/>
        <v>139</v>
      </c>
      <c r="B152" s="96" t="s">
        <v>11</v>
      </c>
      <c r="C152" s="97">
        <v>29959.8</v>
      </c>
      <c r="D152" s="96">
        <v>4</v>
      </c>
      <c r="E152" s="104" t="s">
        <v>526</v>
      </c>
      <c r="F152" s="99" t="s">
        <v>186</v>
      </c>
      <c r="G152" s="99" t="s">
        <v>186</v>
      </c>
      <c r="H152" s="99" t="s">
        <v>527</v>
      </c>
      <c r="I152" s="100"/>
      <c r="J152" s="101"/>
      <c r="K152" s="101"/>
      <c r="L152" s="100"/>
      <c r="M152" s="100"/>
      <c r="N152" s="100"/>
      <c r="O152" s="102"/>
    </row>
    <row r="153" spans="1:15" ht="84">
      <c r="A153" s="95">
        <f t="shared" si="15"/>
        <v>140</v>
      </c>
      <c r="B153" s="96" t="s">
        <v>11</v>
      </c>
      <c r="C153" s="97">
        <v>29675.1</v>
      </c>
      <c r="D153" s="96">
        <v>4</v>
      </c>
      <c r="E153" s="104" t="s">
        <v>643</v>
      </c>
      <c r="F153" s="99" t="s">
        <v>187</v>
      </c>
      <c r="G153" s="99" t="s">
        <v>187</v>
      </c>
      <c r="H153" s="99" t="s">
        <v>644</v>
      </c>
      <c r="I153" s="100"/>
      <c r="J153" s="101"/>
      <c r="K153" s="101"/>
      <c r="L153" s="100"/>
      <c r="M153" s="100"/>
      <c r="N153" s="100"/>
      <c r="O153" s="102"/>
    </row>
    <row r="154" spans="1:15" ht="93.6">
      <c r="A154" s="95">
        <f t="shared" si="15"/>
        <v>141</v>
      </c>
      <c r="B154" s="96" t="s">
        <v>11</v>
      </c>
      <c r="C154" s="97">
        <v>30717.7</v>
      </c>
      <c r="D154" s="96">
        <v>4</v>
      </c>
      <c r="E154" s="104" t="s">
        <v>645</v>
      </c>
      <c r="F154" s="99" t="s">
        <v>188</v>
      </c>
      <c r="G154" s="99" t="s">
        <v>188</v>
      </c>
      <c r="H154" s="99" t="s">
        <v>646</v>
      </c>
      <c r="I154" s="100"/>
      <c r="J154" s="101"/>
      <c r="K154" s="101"/>
      <c r="L154" s="100"/>
      <c r="M154" s="100"/>
      <c r="N154" s="100"/>
      <c r="O154" s="102"/>
    </row>
    <row r="155" spans="1:15" ht="62.4">
      <c r="A155" s="95">
        <f t="shared" si="15"/>
        <v>142</v>
      </c>
      <c r="B155" s="96" t="s">
        <v>11</v>
      </c>
      <c r="C155" s="97">
        <v>27992.9</v>
      </c>
      <c r="D155" s="96">
        <v>4</v>
      </c>
      <c r="E155" s="104" t="s">
        <v>647</v>
      </c>
      <c r="F155" s="99" t="s">
        <v>189</v>
      </c>
      <c r="G155" s="99" t="s">
        <v>189</v>
      </c>
      <c r="H155" s="99" t="s">
        <v>648</v>
      </c>
      <c r="I155" s="100"/>
      <c r="J155" s="101"/>
      <c r="K155" s="101"/>
      <c r="L155" s="100"/>
      <c r="M155" s="100"/>
      <c r="N155" s="100"/>
      <c r="O155" s="102"/>
    </row>
    <row r="156" spans="1:15" ht="78">
      <c r="A156" s="95">
        <f t="shared" si="15"/>
        <v>143</v>
      </c>
      <c r="B156" s="96" t="s">
        <v>11</v>
      </c>
      <c r="C156" s="97">
        <v>33092.800000000003</v>
      </c>
      <c r="D156" s="96">
        <v>4</v>
      </c>
      <c r="E156" s="104" t="s">
        <v>649</v>
      </c>
      <c r="F156" s="99" t="s">
        <v>190</v>
      </c>
      <c r="G156" s="99" t="s">
        <v>190</v>
      </c>
      <c r="H156" s="99" t="s">
        <v>650</v>
      </c>
      <c r="I156" s="100"/>
      <c r="J156" s="101"/>
      <c r="K156" s="101"/>
      <c r="L156" s="100"/>
      <c r="M156" s="100"/>
      <c r="N156" s="100"/>
      <c r="O156" s="102"/>
    </row>
    <row r="157" spans="1:15" ht="78">
      <c r="A157" s="95">
        <f t="shared" si="15"/>
        <v>144</v>
      </c>
      <c r="B157" s="96" t="s">
        <v>11</v>
      </c>
      <c r="C157" s="97">
        <v>36479.300000000003</v>
      </c>
      <c r="D157" s="96">
        <v>4</v>
      </c>
      <c r="E157" s="104" t="s">
        <v>651</v>
      </c>
      <c r="F157" s="99" t="s">
        <v>191</v>
      </c>
      <c r="G157" s="99" t="s">
        <v>191</v>
      </c>
      <c r="H157" s="99" t="s">
        <v>652</v>
      </c>
      <c r="I157" s="100"/>
      <c r="J157" s="101"/>
      <c r="K157" s="101"/>
      <c r="L157" s="100"/>
      <c r="M157" s="100"/>
      <c r="N157" s="100"/>
      <c r="O157" s="102"/>
    </row>
    <row r="158" spans="1:15" ht="62.4">
      <c r="A158" s="95">
        <f t="shared" si="15"/>
        <v>145</v>
      </c>
      <c r="B158" s="96" t="s">
        <v>11</v>
      </c>
      <c r="C158" s="97">
        <v>19865.3</v>
      </c>
      <c r="D158" s="96">
        <v>4</v>
      </c>
      <c r="E158" s="104" t="s">
        <v>653</v>
      </c>
      <c r="F158" s="99" t="s">
        <v>192</v>
      </c>
      <c r="G158" s="99" t="s">
        <v>192</v>
      </c>
      <c r="H158" s="99" t="s">
        <v>654</v>
      </c>
      <c r="I158" s="100"/>
      <c r="J158" s="101"/>
      <c r="K158" s="101"/>
      <c r="L158" s="100"/>
      <c r="M158" s="100"/>
      <c r="N158" s="100"/>
      <c r="O158" s="102"/>
    </row>
    <row r="159" spans="1:15" ht="62.4">
      <c r="A159" s="95">
        <f t="shared" si="15"/>
        <v>146</v>
      </c>
      <c r="B159" s="96" t="s">
        <v>11</v>
      </c>
      <c r="C159" s="97">
        <v>16903.900000000001</v>
      </c>
      <c r="D159" s="96">
        <v>4</v>
      </c>
      <c r="E159" s="104" t="s">
        <v>655</v>
      </c>
      <c r="F159" s="99" t="s">
        <v>193</v>
      </c>
      <c r="G159" s="99" t="s">
        <v>193</v>
      </c>
      <c r="H159" s="99" t="s">
        <v>658</v>
      </c>
      <c r="I159" s="100"/>
      <c r="J159" s="101"/>
      <c r="K159" s="101"/>
      <c r="L159" s="100"/>
      <c r="M159" s="100"/>
      <c r="N159" s="100"/>
      <c r="O159" s="102"/>
    </row>
    <row r="160" spans="1:15" ht="144">
      <c r="A160" s="95">
        <f t="shared" si="15"/>
        <v>147</v>
      </c>
      <c r="B160" s="96" t="s">
        <v>11</v>
      </c>
      <c r="C160" s="97">
        <v>37159.199999999997</v>
      </c>
      <c r="D160" s="96">
        <v>4</v>
      </c>
      <c r="E160" s="104" t="s">
        <v>656</v>
      </c>
      <c r="F160" s="99" t="s">
        <v>194</v>
      </c>
      <c r="G160" s="99" t="s">
        <v>194</v>
      </c>
      <c r="H160" s="99" t="s">
        <v>657</v>
      </c>
      <c r="I160" s="100"/>
      <c r="J160" s="101"/>
      <c r="K160" s="101"/>
      <c r="L160" s="100"/>
      <c r="M160" s="100"/>
      <c r="N160" s="100"/>
      <c r="O160" s="102"/>
    </row>
    <row r="161" spans="1:15" ht="156">
      <c r="A161" s="95">
        <f t="shared" si="15"/>
        <v>148</v>
      </c>
      <c r="B161" s="96" t="s">
        <v>11</v>
      </c>
      <c r="C161" s="97">
        <v>35890.400000000001</v>
      </c>
      <c r="D161" s="96">
        <v>4</v>
      </c>
      <c r="E161" s="104" t="s">
        <v>659</v>
      </c>
      <c r="F161" s="99" t="s">
        <v>195</v>
      </c>
      <c r="G161" s="99" t="s">
        <v>195</v>
      </c>
      <c r="H161" s="99" t="s">
        <v>660</v>
      </c>
      <c r="I161" s="100"/>
      <c r="J161" s="101"/>
      <c r="K161" s="101"/>
      <c r="L161" s="100"/>
      <c r="M161" s="100"/>
      <c r="N161" s="100"/>
      <c r="O161" s="102"/>
    </row>
    <row r="162" spans="1:15" ht="84">
      <c r="A162" s="95">
        <f t="shared" si="15"/>
        <v>149</v>
      </c>
      <c r="B162" s="96" t="s">
        <v>11</v>
      </c>
      <c r="C162" s="97">
        <v>22707.1</v>
      </c>
      <c r="D162" s="96">
        <v>4</v>
      </c>
      <c r="E162" s="104" t="s">
        <v>661</v>
      </c>
      <c r="F162" s="99" t="s">
        <v>196</v>
      </c>
      <c r="G162" s="99" t="s">
        <v>196</v>
      </c>
      <c r="H162" s="99" t="s">
        <v>662</v>
      </c>
      <c r="I162" s="100"/>
      <c r="J162" s="101"/>
      <c r="K162" s="101"/>
      <c r="L162" s="100"/>
      <c r="M162" s="100"/>
      <c r="N162" s="100"/>
      <c r="O162" s="102"/>
    </row>
    <row r="163" spans="1:15" ht="79.2">
      <c r="A163" s="95">
        <f t="shared" si="15"/>
        <v>150</v>
      </c>
      <c r="B163" s="96" t="s">
        <v>11</v>
      </c>
      <c r="C163" s="97">
        <v>44731.7</v>
      </c>
      <c r="D163" s="96">
        <v>4</v>
      </c>
      <c r="E163" s="104" t="s">
        <v>663</v>
      </c>
      <c r="F163" s="99" t="s">
        <v>197</v>
      </c>
      <c r="G163" s="99" t="s">
        <v>197</v>
      </c>
      <c r="H163" s="105" t="s">
        <v>664</v>
      </c>
      <c r="I163" s="100"/>
      <c r="J163" s="101"/>
      <c r="K163" s="101"/>
      <c r="L163" s="100"/>
      <c r="M163" s="100"/>
      <c r="N163" s="100"/>
      <c r="O163" s="102"/>
    </row>
    <row r="164" spans="1:15" ht="144">
      <c r="A164" s="95">
        <f t="shared" si="15"/>
        <v>151</v>
      </c>
      <c r="B164" s="96" t="s">
        <v>11</v>
      </c>
      <c r="C164" s="97">
        <v>33749.300000000003</v>
      </c>
      <c r="D164" s="96">
        <v>4</v>
      </c>
      <c r="E164" s="104" t="s">
        <v>665</v>
      </c>
      <c r="F164" s="99" t="s">
        <v>198</v>
      </c>
      <c r="G164" s="99" t="s">
        <v>198</v>
      </c>
      <c r="H164" s="103" t="s">
        <v>666</v>
      </c>
      <c r="I164" s="100"/>
      <c r="J164" s="101"/>
      <c r="K164" s="101"/>
      <c r="L164" s="100"/>
      <c r="M164" s="100"/>
      <c r="N164" s="100"/>
      <c r="O164" s="102"/>
    </row>
    <row r="165" spans="1:15" ht="78">
      <c r="A165" s="95">
        <f t="shared" si="15"/>
        <v>152</v>
      </c>
      <c r="B165" s="96" t="s">
        <v>11</v>
      </c>
      <c r="C165" s="97">
        <v>38810.199999999997</v>
      </c>
      <c r="D165" s="96">
        <v>4</v>
      </c>
      <c r="E165" s="104" t="s">
        <v>667</v>
      </c>
      <c r="F165" s="99" t="s">
        <v>199</v>
      </c>
      <c r="G165" s="99" t="s">
        <v>199</v>
      </c>
      <c r="H165" s="103" t="s">
        <v>668</v>
      </c>
      <c r="I165" s="100"/>
      <c r="J165" s="101"/>
      <c r="K165" s="101"/>
      <c r="L165" s="100"/>
      <c r="M165" s="100"/>
      <c r="N165" s="100"/>
      <c r="O165" s="102"/>
    </row>
    <row r="166" spans="1:15" ht="62.4">
      <c r="A166" s="95">
        <f t="shared" si="15"/>
        <v>153</v>
      </c>
      <c r="B166" s="96" t="s">
        <v>11</v>
      </c>
      <c r="C166" s="97">
        <v>34308.300000000003</v>
      </c>
      <c r="D166" s="96">
        <v>4</v>
      </c>
      <c r="E166" s="104" t="s">
        <v>669</v>
      </c>
      <c r="F166" s="99" t="s">
        <v>200</v>
      </c>
      <c r="G166" s="99" t="s">
        <v>200</v>
      </c>
      <c r="H166" s="103" t="s">
        <v>670</v>
      </c>
      <c r="I166" s="100"/>
      <c r="J166" s="101"/>
      <c r="K166" s="101"/>
      <c r="L166" s="100"/>
      <c r="M166" s="100"/>
      <c r="N166" s="100"/>
      <c r="O166" s="102"/>
    </row>
    <row r="167" spans="1:15" ht="62.4">
      <c r="A167" s="95">
        <f t="shared" si="15"/>
        <v>154</v>
      </c>
      <c r="B167" s="96" t="s">
        <v>11</v>
      </c>
      <c r="C167" s="97">
        <v>39464.1</v>
      </c>
      <c r="D167" s="96">
        <v>4</v>
      </c>
      <c r="E167" s="104" t="s">
        <v>671</v>
      </c>
      <c r="F167" s="99" t="s">
        <v>201</v>
      </c>
      <c r="G167" s="99" t="s">
        <v>201</v>
      </c>
      <c r="H167" s="103" t="s">
        <v>672</v>
      </c>
      <c r="I167" s="100"/>
      <c r="J167" s="101"/>
      <c r="K167" s="101"/>
      <c r="L167" s="100"/>
      <c r="M167" s="100"/>
      <c r="N167" s="100"/>
      <c r="O167" s="102"/>
    </row>
    <row r="168" spans="1:15" ht="62.4">
      <c r="A168" s="95">
        <f t="shared" si="15"/>
        <v>155</v>
      </c>
      <c r="B168" s="96" t="s">
        <v>11</v>
      </c>
      <c r="C168" s="97">
        <v>43304.3</v>
      </c>
      <c r="D168" s="96">
        <v>4</v>
      </c>
      <c r="E168" s="104" t="s">
        <v>673</v>
      </c>
      <c r="F168" s="99" t="s">
        <v>202</v>
      </c>
      <c r="G168" s="99" t="s">
        <v>202</v>
      </c>
      <c r="H168" s="103" t="s">
        <v>674</v>
      </c>
      <c r="I168" s="100"/>
      <c r="J168" s="101"/>
      <c r="K168" s="101"/>
      <c r="L168" s="100"/>
      <c r="M168" s="100"/>
      <c r="N168" s="100"/>
      <c r="O168" s="102"/>
    </row>
    <row r="169" spans="1:15" ht="96">
      <c r="A169" s="95">
        <f t="shared" si="15"/>
        <v>156</v>
      </c>
      <c r="B169" s="96" t="s">
        <v>11</v>
      </c>
      <c r="C169" s="97">
        <v>19789.900000000001</v>
      </c>
      <c r="D169" s="96">
        <v>4</v>
      </c>
      <c r="E169" s="104" t="s">
        <v>675</v>
      </c>
      <c r="F169" s="99" t="s">
        <v>203</v>
      </c>
      <c r="G169" s="99" t="s">
        <v>203</v>
      </c>
      <c r="H169" s="99" t="s">
        <v>676</v>
      </c>
      <c r="I169" s="100"/>
      <c r="J169" s="101"/>
      <c r="K169" s="101"/>
      <c r="L169" s="100"/>
      <c r="M169" s="100"/>
      <c r="N169" s="100"/>
      <c r="O169" s="102"/>
    </row>
    <row r="170" spans="1:15" ht="120">
      <c r="A170" s="95">
        <f t="shared" si="15"/>
        <v>157</v>
      </c>
      <c r="B170" s="96" t="s">
        <v>11</v>
      </c>
      <c r="C170" s="97">
        <v>6154.2</v>
      </c>
      <c r="D170" s="96">
        <v>4</v>
      </c>
      <c r="E170" s="104" t="s">
        <v>677</v>
      </c>
      <c r="F170" s="99" t="s">
        <v>678</v>
      </c>
      <c r="G170" s="99" t="s">
        <v>678</v>
      </c>
      <c r="H170" s="99" t="s">
        <v>679</v>
      </c>
      <c r="I170" s="100"/>
      <c r="J170" s="101"/>
      <c r="K170" s="101"/>
      <c r="L170" s="100"/>
      <c r="M170" s="100"/>
      <c r="N170" s="100"/>
      <c r="O170" s="102"/>
    </row>
    <row r="171" spans="1:15" ht="84">
      <c r="A171" s="95">
        <f t="shared" si="15"/>
        <v>158</v>
      </c>
      <c r="B171" s="96" t="s">
        <v>11</v>
      </c>
      <c r="C171" s="97">
        <v>22839.7</v>
      </c>
      <c r="D171" s="96">
        <v>4</v>
      </c>
      <c r="E171" s="104" t="s">
        <v>680</v>
      </c>
      <c r="F171" s="99" t="s">
        <v>204</v>
      </c>
      <c r="G171" s="99" t="s">
        <v>204</v>
      </c>
      <c r="H171" s="99" t="s">
        <v>681</v>
      </c>
      <c r="I171" s="100"/>
      <c r="J171" s="101"/>
      <c r="K171" s="101"/>
      <c r="L171" s="100"/>
      <c r="M171" s="100"/>
      <c r="N171" s="100"/>
      <c r="O171" s="102"/>
    </row>
    <row r="172" spans="1:15" ht="84">
      <c r="A172" s="95">
        <f t="shared" si="15"/>
        <v>159</v>
      </c>
      <c r="B172" s="96" t="s">
        <v>11</v>
      </c>
      <c r="C172" s="97">
        <v>42520.4</v>
      </c>
      <c r="D172" s="96">
        <v>4</v>
      </c>
      <c r="E172" s="104" t="s">
        <v>682</v>
      </c>
      <c r="F172" s="99" t="s">
        <v>205</v>
      </c>
      <c r="G172" s="99" t="s">
        <v>205</v>
      </c>
      <c r="H172" s="99" t="s">
        <v>683</v>
      </c>
      <c r="I172" s="100"/>
      <c r="J172" s="101"/>
      <c r="K172" s="101"/>
      <c r="L172" s="100"/>
      <c r="M172" s="100"/>
      <c r="N172" s="100"/>
      <c r="O172" s="102"/>
    </row>
    <row r="173" spans="1:15" ht="78">
      <c r="A173" s="95">
        <f t="shared" si="15"/>
        <v>160</v>
      </c>
      <c r="B173" s="96" t="s">
        <v>11</v>
      </c>
      <c r="C173" s="97">
        <v>26243.1</v>
      </c>
      <c r="D173" s="96">
        <v>4</v>
      </c>
      <c r="E173" s="104" t="s">
        <v>684</v>
      </c>
      <c r="F173" s="99" t="s">
        <v>206</v>
      </c>
      <c r="G173" s="99" t="s">
        <v>206</v>
      </c>
      <c r="H173" s="99" t="s">
        <v>685</v>
      </c>
      <c r="I173" s="100"/>
      <c r="J173" s="101"/>
      <c r="K173" s="101"/>
      <c r="L173" s="100"/>
      <c r="M173" s="100"/>
      <c r="N173" s="100"/>
      <c r="O173" s="102"/>
    </row>
    <row r="174" spans="1:15" ht="78">
      <c r="A174" s="95">
        <f t="shared" si="15"/>
        <v>161</v>
      </c>
      <c r="B174" s="96" t="s">
        <v>11</v>
      </c>
      <c r="C174" s="97">
        <v>25334.400000000001</v>
      </c>
      <c r="D174" s="96">
        <v>4</v>
      </c>
      <c r="E174" s="104" t="s">
        <v>686</v>
      </c>
      <c r="F174" s="99" t="s">
        <v>207</v>
      </c>
      <c r="G174" s="99" t="s">
        <v>207</v>
      </c>
      <c r="H174" s="99" t="s">
        <v>687</v>
      </c>
      <c r="I174" s="100"/>
      <c r="J174" s="101"/>
      <c r="K174" s="101"/>
      <c r="L174" s="100"/>
      <c r="M174" s="100"/>
      <c r="N174" s="100"/>
      <c r="O174" s="102"/>
    </row>
    <row r="175" spans="1:15" ht="78">
      <c r="A175" s="95">
        <f t="shared" si="15"/>
        <v>162</v>
      </c>
      <c r="B175" s="96" t="s">
        <v>11</v>
      </c>
      <c r="C175" s="97">
        <v>23949.9</v>
      </c>
      <c r="D175" s="96">
        <v>4</v>
      </c>
      <c r="E175" s="104" t="s">
        <v>688</v>
      </c>
      <c r="F175" s="99" t="s">
        <v>208</v>
      </c>
      <c r="G175" s="99" t="s">
        <v>208</v>
      </c>
      <c r="H175" s="99" t="s">
        <v>689</v>
      </c>
      <c r="I175" s="100"/>
      <c r="J175" s="101"/>
      <c r="K175" s="101"/>
      <c r="L175" s="100"/>
      <c r="M175" s="100"/>
      <c r="N175" s="100"/>
      <c r="O175" s="102"/>
    </row>
    <row r="176" spans="1:15" ht="78">
      <c r="A176" s="95">
        <f t="shared" si="15"/>
        <v>163</v>
      </c>
      <c r="B176" s="96" t="s">
        <v>11</v>
      </c>
      <c r="C176" s="97">
        <v>30063.8</v>
      </c>
      <c r="D176" s="96">
        <v>4</v>
      </c>
      <c r="E176" s="104" t="s">
        <v>690</v>
      </c>
      <c r="F176" s="99" t="s">
        <v>209</v>
      </c>
      <c r="G176" s="99" t="s">
        <v>209</v>
      </c>
      <c r="H176" s="99" t="s">
        <v>691</v>
      </c>
      <c r="I176" s="100"/>
      <c r="J176" s="101"/>
      <c r="K176" s="101"/>
      <c r="L176" s="100"/>
      <c r="M176" s="100"/>
      <c r="N176" s="100"/>
      <c r="O176" s="102"/>
    </row>
    <row r="177" spans="1:15" ht="93.6">
      <c r="A177" s="95">
        <f t="shared" si="15"/>
        <v>164</v>
      </c>
      <c r="B177" s="96" t="s">
        <v>11</v>
      </c>
      <c r="C177" s="97">
        <v>24861.200000000001</v>
      </c>
      <c r="D177" s="96">
        <v>4</v>
      </c>
      <c r="E177" s="104" t="s">
        <v>692</v>
      </c>
      <c r="F177" s="99" t="s">
        <v>210</v>
      </c>
      <c r="G177" s="99" t="s">
        <v>210</v>
      </c>
      <c r="H177" s="99" t="s">
        <v>693</v>
      </c>
      <c r="I177" s="100"/>
      <c r="J177" s="101"/>
      <c r="K177" s="101"/>
      <c r="L177" s="100"/>
      <c r="M177" s="100"/>
      <c r="N177" s="100"/>
      <c r="O177" s="102"/>
    </row>
    <row r="178" spans="1:15" ht="62.4">
      <c r="A178" s="95">
        <f t="shared" si="15"/>
        <v>165</v>
      </c>
      <c r="B178" s="96" t="s">
        <v>11</v>
      </c>
      <c r="C178" s="97">
        <v>28255.5</v>
      </c>
      <c r="D178" s="96">
        <v>4</v>
      </c>
      <c r="E178" s="104" t="s">
        <v>694</v>
      </c>
      <c r="F178" s="99" t="s">
        <v>211</v>
      </c>
      <c r="G178" s="99" t="s">
        <v>211</v>
      </c>
      <c r="H178" s="99" t="s">
        <v>695</v>
      </c>
      <c r="I178" s="100"/>
      <c r="J178" s="101"/>
      <c r="K178" s="101"/>
      <c r="L178" s="100"/>
      <c r="M178" s="100"/>
      <c r="N178" s="100"/>
      <c r="O178" s="102"/>
    </row>
    <row r="179" spans="1:15" ht="72">
      <c r="A179" s="95">
        <f t="shared" si="15"/>
        <v>166</v>
      </c>
      <c r="B179" s="96" t="s">
        <v>11</v>
      </c>
      <c r="C179" s="97">
        <v>21156.2</v>
      </c>
      <c r="D179" s="96">
        <v>4</v>
      </c>
      <c r="E179" s="104" t="s">
        <v>696</v>
      </c>
      <c r="F179" s="99" t="s">
        <v>212</v>
      </c>
      <c r="G179" s="99" t="s">
        <v>212</v>
      </c>
      <c r="H179" s="99" t="s">
        <v>697</v>
      </c>
      <c r="I179" s="100"/>
      <c r="J179" s="101"/>
      <c r="K179" s="101"/>
      <c r="L179" s="100"/>
      <c r="M179" s="100"/>
      <c r="N179" s="100"/>
      <c r="O179" s="102"/>
    </row>
    <row r="180" spans="1:15" ht="78">
      <c r="A180" s="95">
        <f t="shared" si="15"/>
        <v>167</v>
      </c>
      <c r="B180" s="96" t="s">
        <v>11</v>
      </c>
      <c r="C180" s="97">
        <v>20978.1</v>
      </c>
      <c r="D180" s="96">
        <v>4</v>
      </c>
      <c r="E180" s="104" t="s">
        <v>698</v>
      </c>
      <c r="F180" s="99" t="s">
        <v>213</v>
      </c>
      <c r="G180" s="99" t="s">
        <v>213</v>
      </c>
      <c r="H180" s="99" t="s">
        <v>699</v>
      </c>
      <c r="I180" s="100"/>
      <c r="J180" s="101"/>
      <c r="K180" s="101"/>
      <c r="L180" s="100"/>
      <c r="M180" s="100"/>
      <c r="N180" s="100"/>
      <c r="O180" s="102"/>
    </row>
    <row r="181" spans="1:15" ht="62.4">
      <c r="A181" s="95">
        <f t="shared" si="15"/>
        <v>168</v>
      </c>
      <c r="B181" s="96" t="s">
        <v>11</v>
      </c>
      <c r="C181" s="97">
        <v>20978.1</v>
      </c>
      <c r="D181" s="96">
        <v>4</v>
      </c>
      <c r="E181" s="104" t="s">
        <v>700</v>
      </c>
      <c r="F181" s="99" t="s">
        <v>214</v>
      </c>
      <c r="G181" s="99" t="s">
        <v>214</v>
      </c>
      <c r="H181" s="99" t="s">
        <v>701</v>
      </c>
      <c r="I181" s="100"/>
      <c r="J181" s="101"/>
      <c r="K181" s="101"/>
      <c r="L181" s="100"/>
      <c r="M181" s="100"/>
      <c r="N181" s="100"/>
      <c r="O181" s="102"/>
    </row>
    <row r="182" spans="1:15" ht="78">
      <c r="A182" s="95">
        <f t="shared" si="15"/>
        <v>169</v>
      </c>
      <c r="B182" s="96" t="s">
        <v>11</v>
      </c>
      <c r="C182" s="97">
        <v>20978.1</v>
      </c>
      <c r="D182" s="96">
        <v>4</v>
      </c>
      <c r="E182" s="104" t="s">
        <v>702</v>
      </c>
      <c r="F182" s="99" t="s">
        <v>215</v>
      </c>
      <c r="G182" s="99" t="s">
        <v>215</v>
      </c>
      <c r="H182" s="99" t="s">
        <v>699</v>
      </c>
      <c r="I182" s="100"/>
      <c r="J182" s="101"/>
      <c r="K182" s="101"/>
      <c r="L182" s="100"/>
      <c r="M182" s="100"/>
      <c r="N182" s="100"/>
      <c r="O182" s="102"/>
    </row>
    <row r="183" spans="1:15" ht="78">
      <c r="A183" s="95">
        <f t="shared" si="15"/>
        <v>170</v>
      </c>
      <c r="B183" s="96" t="s">
        <v>11</v>
      </c>
      <c r="C183" s="97">
        <v>21412.3</v>
      </c>
      <c r="D183" s="96">
        <v>4</v>
      </c>
      <c r="E183" s="104" t="s">
        <v>703</v>
      </c>
      <c r="F183" s="99" t="s">
        <v>216</v>
      </c>
      <c r="G183" s="99" t="s">
        <v>216</v>
      </c>
      <c r="H183" s="99" t="s">
        <v>704</v>
      </c>
      <c r="I183" s="100"/>
      <c r="J183" s="101"/>
      <c r="K183" s="101"/>
      <c r="L183" s="100"/>
      <c r="M183" s="100"/>
      <c r="N183" s="100"/>
      <c r="O183" s="102"/>
    </row>
    <row r="184" spans="1:15" ht="62.4">
      <c r="A184" s="95">
        <f t="shared" si="15"/>
        <v>171</v>
      </c>
      <c r="B184" s="96" t="s">
        <v>11</v>
      </c>
      <c r="C184" s="97">
        <v>20978.1</v>
      </c>
      <c r="D184" s="96">
        <v>4</v>
      </c>
      <c r="E184" s="104" t="s">
        <v>705</v>
      </c>
      <c r="F184" s="99" t="s">
        <v>217</v>
      </c>
      <c r="G184" s="99" t="s">
        <v>217</v>
      </c>
      <c r="H184" s="99" t="s">
        <v>699</v>
      </c>
      <c r="I184" s="100"/>
      <c r="J184" s="101"/>
      <c r="K184" s="101"/>
      <c r="L184" s="100"/>
      <c r="M184" s="100"/>
      <c r="N184" s="100"/>
      <c r="O184" s="102"/>
    </row>
    <row r="185" spans="1:15" ht="78">
      <c r="A185" s="95">
        <f t="shared" si="15"/>
        <v>172</v>
      </c>
      <c r="B185" s="96" t="s">
        <v>11</v>
      </c>
      <c r="C185" s="97">
        <v>10558.6</v>
      </c>
      <c r="D185" s="96">
        <v>4</v>
      </c>
      <c r="E185" s="104" t="s">
        <v>706</v>
      </c>
      <c r="F185" s="99" t="s">
        <v>218</v>
      </c>
      <c r="G185" s="99" t="s">
        <v>218</v>
      </c>
      <c r="H185" s="99" t="s">
        <v>707</v>
      </c>
      <c r="I185" s="100"/>
      <c r="J185" s="101"/>
      <c r="K185" s="101"/>
      <c r="L185" s="100"/>
      <c r="M185" s="100"/>
      <c r="N185" s="100"/>
      <c r="O185" s="102"/>
    </row>
    <row r="186" spans="1:15" ht="96">
      <c r="A186" s="95">
        <f t="shared" si="15"/>
        <v>173</v>
      </c>
      <c r="B186" s="96" t="s">
        <v>11</v>
      </c>
      <c r="C186" s="97">
        <v>39603.199999999997</v>
      </c>
      <c r="D186" s="96">
        <v>4</v>
      </c>
      <c r="E186" s="104" t="s">
        <v>708</v>
      </c>
      <c r="F186" s="99" t="s">
        <v>219</v>
      </c>
      <c r="G186" s="99" t="s">
        <v>219</v>
      </c>
      <c r="H186" s="99" t="s">
        <v>709</v>
      </c>
      <c r="I186" s="100"/>
      <c r="J186" s="101"/>
      <c r="K186" s="101"/>
      <c r="L186" s="100"/>
      <c r="M186" s="100"/>
      <c r="N186" s="100"/>
      <c r="O186" s="102"/>
    </row>
    <row r="187" spans="1:15" ht="78">
      <c r="A187" s="95">
        <f t="shared" si="15"/>
        <v>174</v>
      </c>
      <c r="B187" s="96" t="s">
        <v>11</v>
      </c>
      <c r="C187" s="97">
        <v>29979.3</v>
      </c>
      <c r="D187" s="96">
        <v>4</v>
      </c>
      <c r="E187" s="104" t="s">
        <v>710</v>
      </c>
      <c r="F187" s="99" t="s">
        <v>220</v>
      </c>
      <c r="G187" s="99" t="s">
        <v>220</v>
      </c>
      <c r="H187" s="99" t="s">
        <v>711</v>
      </c>
      <c r="I187" s="100"/>
      <c r="J187" s="101"/>
      <c r="K187" s="101"/>
      <c r="L187" s="100"/>
      <c r="M187" s="100"/>
      <c r="N187" s="100"/>
      <c r="O187" s="102"/>
    </row>
    <row r="188" spans="1:15" ht="62.4">
      <c r="A188" s="95">
        <f t="shared" si="15"/>
        <v>175</v>
      </c>
      <c r="B188" s="96" t="s">
        <v>11</v>
      </c>
      <c r="C188" s="97">
        <v>40129.699999999997</v>
      </c>
      <c r="D188" s="96">
        <v>4</v>
      </c>
      <c r="E188" s="104" t="s">
        <v>712</v>
      </c>
      <c r="F188" s="99" t="s">
        <v>221</v>
      </c>
      <c r="G188" s="99" t="s">
        <v>221</v>
      </c>
      <c r="H188" s="99" t="s">
        <v>713</v>
      </c>
      <c r="I188" s="100"/>
      <c r="J188" s="101"/>
      <c r="K188" s="101"/>
      <c r="L188" s="100"/>
      <c r="M188" s="100"/>
      <c r="N188" s="100"/>
      <c r="O188" s="102"/>
    </row>
    <row r="189" spans="1:15" ht="144">
      <c r="A189" s="95">
        <f t="shared" si="15"/>
        <v>176</v>
      </c>
      <c r="B189" s="96" t="s">
        <v>11</v>
      </c>
      <c r="C189" s="97">
        <v>27172.6</v>
      </c>
      <c r="D189" s="96">
        <v>4</v>
      </c>
      <c r="E189" s="104" t="s">
        <v>714</v>
      </c>
      <c r="F189" s="99" t="s">
        <v>222</v>
      </c>
      <c r="G189" s="99" t="s">
        <v>222</v>
      </c>
      <c r="H189" s="99" t="s">
        <v>715</v>
      </c>
      <c r="I189" s="100"/>
      <c r="J189" s="101"/>
      <c r="K189" s="101"/>
      <c r="L189" s="100"/>
      <c r="M189" s="100"/>
      <c r="N189" s="100"/>
      <c r="O189" s="102"/>
    </row>
    <row r="190" spans="1:15" ht="120">
      <c r="A190" s="95">
        <f t="shared" si="15"/>
        <v>177</v>
      </c>
      <c r="B190" s="96" t="s">
        <v>11</v>
      </c>
      <c r="C190" s="97">
        <v>34308.300000000003</v>
      </c>
      <c r="D190" s="96">
        <v>4</v>
      </c>
      <c r="E190" s="104" t="s">
        <v>716</v>
      </c>
      <c r="F190" s="99" t="s">
        <v>223</v>
      </c>
      <c r="G190" s="99" t="s">
        <v>223</v>
      </c>
      <c r="H190" s="99" t="s">
        <v>717</v>
      </c>
      <c r="I190" s="100"/>
      <c r="J190" s="101"/>
      <c r="K190" s="101"/>
      <c r="L190" s="100"/>
      <c r="M190" s="100"/>
      <c r="N190" s="100"/>
      <c r="O190" s="102"/>
    </row>
    <row r="191" spans="1:15" ht="204">
      <c r="A191" s="95">
        <f t="shared" si="15"/>
        <v>178</v>
      </c>
      <c r="B191" s="96" t="s">
        <v>11</v>
      </c>
      <c r="C191" s="97">
        <v>49472.800000000003</v>
      </c>
      <c r="D191" s="96">
        <v>4</v>
      </c>
      <c r="E191" s="104" t="s">
        <v>718</v>
      </c>
      <c r="F191" s="99" t="s">
        <v>224</v>
      </c>
      <c r="G191" s="99" t="s">
        <v>224</v>
      </c>
      <c r="H191" s="99" t="s">
        <v>719</v>
      </c>
      <c r="I191" s="100"/>
      <c r="J191" s="101"/>
      <c r="K191" s="101"/>
      <c r="L191" s="100"/>
      <c r="M191" s="100"/>
      <c r="N191" s="100"/>
      <c r="O191" s="102"/>
    </row>
    <row r="192" spans="1:15" ht="228">
      <c r="A192" s="95">
        <f t="shared" si="15"/>
        <v>179</v>
      </c>
      <c r="B192" s="96" t="s">
        <v>11</v>
      </c>
      <c r="C192" s="97">
        <v>49049</v>
      </c>
      <c r="D192" s="96">
        <v>4</v>
      </c>
      <c r="E192" s="104" t="s">
        <v>720</v>
      </c>
      <c r="F192" s="99" t="s">
        <v>225</v>
      </c>
      <c r="G192" s="99" t="s">
        <v>225</v>
      </c>
      <c r="H192" s="99" t="s">
        <v>721</v>
      </c>
      <c r="I192" s="100"/>
      <c r="J192" s="101"/>
      <c r="K192" s="101"/>
      <c r="L192" s="100"/>
      <c r="M192" s="100"/>
      <c r="N192" s="100"/>
      <c r="O192" s="102"/>
    </row>
    <row r="193" spans="1:15" ht="168">
      <c r="A193" s="95">
        <f t="shared" si="15"/>
        <v>180</v>
      </c>
      <c r="B193" s="96" t="s">
        <v>11</v>
      </c>
      <c r="C193" s="97">
        <v>33228</v>
      </c>
      <c r="D193" s="96">
        <v>4</v>
      </c>
      <c r="E193" s="104" t="s">
        <v>722</v>
      </c>
      <c r="F193" s="99" t="s">
        <v>226</v>
      </c>
      <c r="G193" s="99" t="s">
        <v>226</v>
      </c>
      <c r="H193" s="99" t="s">
        <v>723</v>
      </c>
      <c r="I193" s="100"/>
      <c r="J193" s="101"/>
      <c r="K193" s="101"/>
      <c r="L193" s="100"/>
      <c r="M193" s="100"/>
      <c r="N193" s="100"/>
      <c r="O193" s="102"/>
    </row>
    <row r="194" spans="1:15" ht="264">
      <c r="A194" s="95">
        <f t="shared" si="15"/>
        <v>181</v>
      </c>
      <c r="B194" s="96" t="s">
        <v>11</v>
      </c>
      <c r="C194" s="97">
        <v>19930.3</v>
      </c>
      <c r="D194" s="96">
        <v>4</v>
      </c>
      <c r="E194" s="104" t="s">
        <v>724</v>
      </c>
      <c r="F194" s="99" t="s">
        <v>227</v>
      </c>
      <c r="G194" s="99" t="s">
        <v>227</v>
      </c>
      <c r="H194" s="99" t="s">
        <v>725</v>
      </c>
      <c r="I194" s="100"/>
      <c r="J194" s="101"/>
      <c r="K194" s="101"/>
      <c r="L194" s="100"/>
      <c r="M194" s="100"/>
      <c r="N194" s="100"/>
      <c r="O194" s="102"/>
    </row>
    <row r="195" spans="1:15" ht="264">
      <c r="A195" s="95">
        <f t="shared" si="15"/>
        <v>182</v>
      </c>
      <c r="B195" s="96" t="s">
        <v>11</v>
      </c>
      <c r="C195" s="97">
        <v>45628.7</v>
      </c>
      <c r="D195" s="96">
        <v>4</v>
      </c>
      <c r="E195" s="104" t="s">
        <v>726</v>
      </c>
      <c r="F195" s="99" t="s">
        <v>228</v>
      </c>
      <c r="G195" s="99" t="s">
        <v>228</v>
      </c>
      <c r="H195" s="99" t="s">
        <v>727</v>
      </c>
      <c r="I195" s="100"/>
      <c r="J195" s="101"/>
      <c r="K195" s="101"/>
      <c r="L195" s="100"/>
      <c r="M195" s="100"/>
      <c r="N195" s="100"/>
      <c r="O195" s="102"/>
    </row>
    <row r="196" spans="1:15" ht="192">
      <c r="A196" s="95">
        <f t="shared" si="15"/>
        <v>183</v>
      </c>
      <c r="B196" s="96" t="s">
        <v>11</v>
      </c>
      <c r="C196" s="97">
        <v>9128.6</v>
      </c>
      <c r="D196" s="96">
        <v>4</v>
      </c>
      <c r="E196" s="104" t="s">
        <v>728</v>
      </c>
      <c r="F196" s="99" t="s">
        <v>229</v>
      </c>
      <c r="G196" s="99" t="s">
        <v>229</v>
      </c>
      <c r="H196" s="99" t="s">
        <v>729</v>
      </c>
      <c r="I196" s="100"/>
      <c r="J196" s="101"/>
      <c r="K196" s="101"/>
      <c r="L196" s="100"/>
      <c r="M196" s="100"/>
      <c r="N196" s="100"/>
      <c r="O196" s="102"/>
    </row>
    <row r="197" spans="1:15" ht="192">
      <c r="A197" s="95">
        <f t="shared" si="15"/>
        <v>184</v>
      </c>
      <c r="B197" s="96" t="s">
        <v>11</v>
      </c>
      <c r="C197" s="97">
        <v>9561.5</v>
      </c>
      <c r="D197" s="96">
        <v>4</v>
      </c>
      <c r="E197" s="104" t="s">
        <v>730</v>
      </c>
      <c r="F197" s="99" t="s">
        <v>230</v>
      </c>
      <c r="G197" s="99" t="s">
        <v>230</v>
      </c>
      <c r="H197" s="99" t="s">
        <v>731</v>
      </c>
      <c r="I197" s="100"/>
      <c r="J197" s="101"/>
      <c r="K197" s="101"/>
      <c r="L197" s="100"/>
      <c r="M197" s="100"/>
      <c r="N197" s="100"/>
      <c r="O197" s="102"/>
    </row>
    <row r="198" spans="1:15" ht="78">
      <c r="A198" s="95">
        <f t="shared" si="15"/>
        <v>185</v>
      </c>
      <c r="B198" s="96" t="s">
        <v>11</v>
      </c>
      <c r="C198" s="97">
        <v>6939.4</v>
      </c>
      <c r="D198" s="96">
        <v>4</v>
      </c>
      <c r="E198" s="104" t="s">
        <v>732</v>
      </c>
      <c r="F198" s="99" t="s">
        <v>231</v>
      </c>
      <c r="G198" s="99" t="s">
        <v>231</v>
      </c>
      <c r="H198" s="99" t="s">
        <v>733</v>
      </c>
      <c r="I198" s="100"/>
      <c r="J198" s="101"/>
      <c r="K198" s="101"/>
      <c r="L198" s="100"/>
      <c r="M198" s="100"/>
      <c r="N198" s="100"/>
      <c r="O198" s="102"/>
    </row>
    <row r="199" spans="1:15" ht="93.6">
      <c r="A199" s="95">
        <f t="shared" ref="A199:A262" si="16">A198+1</f>
        <v>186</v>
      </c>
      <c r="B199" s="96" t="s">
        <v>11</v>
      </c>
      <c r="C199" s="97">
        <v>26994.5</v>
      </c>
      <c r="D199" s="96">
        <v>4</v>
      </c>
      <c r="E199" s="104" t="s">
        <v>734</v>
      </c>
      <c r="F199" s="99" t="s">
        <v>232</v>
      </c>
      <c r="G199" s="99" t="s">
        <v>232</v>
      </c>
      <c r="H199" s="99" t="s">
        <v>735</v>
      </c>
      <c r="I199" s="100"/>
      <c r="J199" s="101"/>
      <c r="K199" s="101"/>
      <c r="L199" s="100"/>
      <c r="M199" s="100"/>
      <c r="N199" s="100"/>
      <c r="O199" s="102"/>
    </row>
    <row r="200" spans="1:15" ht="93.6">
      <c r="A200" s="95">
        <f t="shared" si="16"/>
        <v>187</v>
      </c>
      <c r="B200" s="96" t="s">
        <v>11</v>
      </c>
      <c r="C200" s="97">
        <v>26994.5</v>
      </c>
      <c r="D200" s="96">
        <v>4</v>
      </c>
      <c r="E200" s="104" t="s">
        <v>736</v>
      </c>
      <c r="F200" s="99" t="s">
        <v>233</v>
      </c>
      <c r="G200" s="99" t="s">
        <v>233</v>
      </c>
      <c r="H200" s="99" t="s">
        <v>737</v>
      </c>
      <c r="I200" s="100"/>
      <c r="J200" s="101"/>
      <c r="K200" s="101"/>
      <c r="L200" s="100"/>
      <c r="M200" s="100"/>
      <c r="N200" s="100"/>
      <c r="O200" s="102"/>
    </row>
    <row r="201" spans="1:15" ht="109.2">
      <c r="A201" s="95">
        <f t="shared" si="16"/>
        <v>188</v>
      </c>
      <c r="B201" s="96" t="s">
        <v>11</v>
      </c>
      <c r="C201" s="97">
        <v>23576.799999999999</v>
      </c>
      <c r="D201" s="96">
        <v>4</v>
      </c>
      <c r="E201" s="104" t="s">
        <v>738</v>
      </c>
      <c r="F201" s="99" t="s">
        <v>234</v>
      </c>
      <c r="G201" s="99" t="s">
        <v>234</v>
      </c>
      <c r="H201" s="99" t="s">
        <v>739</v>
      </c>
      <c r="I201" s="100"/>
      <c r="J201" s="101"/>
      <c r="K201" s="101"/>
      <c r="L201" s="100"/>
      <c r="M201" s="100"/>
      <c r="N201" s="100"/>
      <c r="O201" s="102"/>
    </row>
    <row r="202" spans="1:15" ht="93.6">
      <c r="A202" s="95">
        <f t="shared" si="16"/>
        <v>189</v>
      </c>
      <c r="B202" s="96" t="s">
        <v>11</v>
      </c>
      <c r="C202" s="97">
        <v>9504.2999999999993</v>
      </c>
      <c r="D202" s="96">
        <v>4</v>
      </c>
      <c r="E202" s="104" t="s">
        <v>740</v>
      </c>
      <c r="F202" s="99" t="s">
        <v>235</v>
      </c>
      <c r="G202" s="99" t="s">
        <v>235</v>
      </c>
      <c r="H202" s="99" t="s">
        <v>741</v>
      </c>
      <c r="I202" s="100"/>
      <c r="J202" s="101"/>
      <c r="K202" s="101"/>
      <c r="L202" s="100"/>
      <c r="M202" s="100"/>
      <c r="N202" s="100"/>
      <c r="O202" s="102"/>
    </row>
    <row r="203" spans="1:15" ht="78">
      <c r="A203" s="95">
        <f t="shared" si="16"/>
        <v>190</v>
      </c>
      <c r="B203" s="96" t="s">
        <v>11</v>
      </c>
      <c r="C203" s="97">
        <v>12519</v>
      </c>
      <c r="D203" s="96">
        <v>4</v>
      </c>
      <c r="E203" s="104" t="s">
        <v>742</v>
      </c>
      <c r="F203" s="99" t="s">
        <v>236</v>
      </c>
      <c r="G203" s="99" t="s">
        <v>236</v>
      </c>
      <c r="H203" s="99" t="s">
        <v>743</v>
      </c>
      <c r="I203" s="100"/>
      <c r="J203" s="101"/>
      <c r="K203" s="101"/>
      <c r="L203" s="100"/>
      <c r="M203" s="100"/>
      <c r="N203" s="100"/>
      <c r="O203" s="102"/>
    </row>
    <row r="204" spans="1:15" ht="93.6">
      <c r="A204" s="95">
        <f t="shared" si="16"/>
        <v>191</v>
      </c>
      <c r="B204" s="96" t="s">
        <v>11</v>
      </c>
      <c r="C204" s="97">
        <v>23231</v>
      </c>
      <c r="D204" s="96">
        <v>4</v>
      </c>
      <c r="E204" s="104" t="s">
        <v>744</v>
      </c>
      <c r="F204" s="99" t="s">
        <v>237</v>
      </c>
      <c r="G204" s="99" t="s">
        <v>237</v>
      </c>
      <c r="H204" s="99" t="s">
        <v>745</v>
      </c>
      <c r="I204" s="100"/>
      <c r="J204" s="101"/>
      <c r="K204" s="101"/>
      <c r="L204" s="100"/>
      <c r="M204" s="100"/>
      <c r="N204" s="100"/>
      <c r="O204" s="102"/>
    </row>
    <row r="205" spans="1:15" ht="204">
      <c r="A205" s="95">
        <f t="shared" si="16"/>
        <v>192</v>
      </c>
      <c r="B205" s="96" t="s">
        <v>11</v>
      </c>
      <c r="C205" s="97">
        <v>25577.5</v>
      </c>
      <c r="D205" s="96">
        <v>4</v>
      </c>
      <c r="E205" s="104" t="s">
        <v>746</v>
      </c>
      <c r="F205" s="99" t="s">
        <v>238</v>
      </c>
      <c r="G205" s="99" t="s">
        <v>238</v>
      </c>
      <c r="H205" s="99" t="s">
        <v>747</v>
      </c>
      <c r="I205" s="100"/>
      <c r="J205" s="101"/>
      <c r="K205" s="101"/>
      <c r="L205" s="100"/>
      <c r="M205" s="100"/>
      <c r="N205" s="100"/>
      <c r="O205" s="102"/>
    </row>
    <row r="206" spans="1:15" ht="300">
      <c r="A206" s="95">
        <f t="shared" si="16"/>
        <v>193</v>
      </c>
      <c r="B206" s="96" t="s">
        <v>11</v>
      </c>
      <c r="C206" s="97">
        <v>47047</v>
      </c>
      <c r="D206" s="96">
        <v>4</v>
      </c>
      <c r="E206" s="104" t="s">
        <v>748</v>
      </c>
      <c r="F206" s="99" t="s">
        <v>239</v>
      </c>
      <c r="G206" s="99" t="s">
        <v>239</v>
      </c>
      <c r="H206" s="99" t="s">
        <v>749</v>
      </c>
      <c r="I206" s="100"/>
      <c r="J206" s="101"/>
      <c r="K206" s="101"/>
      <c r="L206" s="100"/>
      <c r="M206" s="100"/>
      <c r="N206" s="100"/>
      <c r="O206" s="102"/>
    </row>
    <row r="207" spans="1:15" ht="168">
      <c r="A207" s="95">
        <f t="shared" si="16"/>
        <v>194</v>
      </c>
      <c r="B207" s="96" t="s">
        <v>11</v>
      </c>
      <c r="C207" s="97">
        <v>22230</v>
      </c>
      <c r="D207" s="96">
        <v>4</v>
      </c>
      <c r="E207" s="104" t="s">
        <v>750</v>
      </c>
      <c r="F207" s="99" t="s">
        <v>240</v>
      </c>
      <c r="G207" s="99" t="s">
        <v>240</v>
      </c>
      <c r="H207" s="99" t="s">
        <v>751</v>
      </c>
      <c r="I207" s="100"/>
      <c r="J207" s="101"/>
      <c r="K207" s="101"/>
      <c r="L207" s="100"/>
      <c r="M207" s="100"/>
      <c r="N207" s="100"/>
      <c r="O207" s="102"/>
    </row>
    <row r="208" spans="1:15" ht="78">
      <c r="A208" s="95">
        <f t="shared" si="16"/>
        <v>195</v>
      </c>
      <c r="B208" s="96" t="s">
        <v>11</v>
      </c>
      <c r="C208" s="97">
        <v>32328.400000000001</v>
      </c>
      <c r="D208" s="96">
        <v>4</v>
      </c>
      <c r="E208" s="104" t="s">
        <v>752</v>
      </c>
      <c r="F208" s="99" t="s">
        <v>241</v>
      </c>
      <c r="G208" s="99" t="s">
        <v>241</v>
      </c>
      <c r="H208" s="99" t="s">
        <v>753</v>
      </c>
      <c r="I208" s="100"/>
      <c r="J208" s="101"/>
      <c r="K208" s="101"/>
      <c r="L208" s="100"/>
      <c r="M208" s="100"/>
      <c r="N208" s="100"/>
      <c r="O208" s="102"/>
    </row>
    <row r="209" spans="1:19" ht="78">
      <c r="A209" s="95">
        <f t="shared" si="16"/>
        <v>196</v>
      </c>
      <c r="B209" s="96" t="s">
        <v>11</v>
      </c>
      <c r="C209" s="97">
        <v>26470.6</v>
      </c>
      <c r="D209" s="96">
        <v>4</v>
      </c>
      <c r="E209" s="104" t="s">
        <v>754</v>
      </c>
      <c r="F209" s="99" t="s">
        <v>242</v>
      </c>
      <c r="G209" s="99" t="s">
        <v>242</v>
      </c>
      <c r="H209" s="99" t="s">
        <v>755</v>
      </c>
      <c r="I209" s="100"/>
      <c r="J209" s="101"/>
      <c r="K209" s="101"/>
      <c r="L209" s="100"/>
      <c r="M209" s="100"/>
      <c r="N209" s="100"/>
      <c r="O209" s="102"/>
    </row>
    <row r="210" spans="1:19" ht="144">
      <c r="A210" s="95">
        <f t="shared" si="16"/>
        <v>197</v>
      </c>
      <c r="B210" s="96" t="s">
        <v>11</v>
      </c>
      <c r="C210" s="97">
        <v>40183</v>
      </c>
      <c r="D210" s="96">
        <v>4</v>
      </c>
      <c r="E210" s="104" t="s">
        <v>756</v>
      </c>
      <c r="F210" s="99" t="s">
        <v>243</v>
      </c>
      <c r="G210" s="99" t="s">
        <v>243</v>
      </c>
      <c r="H210" s="99" t="s">
        <v>757</v>
      </c>
      <c r="I210" s="100"/>
      <c r="J210" s="101"/>
      <c r="K210" s="101"/>
      <c r="L210" s="100"/>
      <c r="M210" s="100"/>
      <c r="N210" s="100"/>
      <c r="O210" s="102"/>
    </row>
    <row r="211" spans="1:19" ht="84">
      <c r="A211" s="95">
        <f t="shared" si="16"/>
        <v>198</v>
      </c>
      <c r="B211" s="96" t="s">
        <v>11</v>
      </c>
      <c r="C211" s="97">
        <v>71136</v>
      </c>
      <c r="D211" s="96">
        <v>4</v>
      </c>
      <c r="E211" s="104" t="s">
        <v>758</v>
      </c>
      <c r="F211" s="99" t="s">
        <v>244</v>
      </c>
      <c r="G211" s="99" t="s">
        <v>244</v>
      </c>
      <c r="H211" s="99" t="s">
        <v>759</v>
      </c>
      <c r="I211" s="100"/>
      <c r="J211" s="101"/>
      <c r="K211" s="101"/>
      <c r="L211" s="100"/>
      <c r="M211" s="100"/>
      <c r="N211" s="100"/>
      <c r="O211" s="102"/>
    </row>
    <row r="212" spans="1:19" s="36" customFormat="1" ht="62.4">
      <c r="A212" s="95">
        <f t="shared" si="16"/>
        <v>199</v>
      </c>
      <c r="B212" s="96" t="s">
        <v>11</v>
      </c>
      <c r="C212" s="97">
        <v>46676.5</v>
      </c>
      <c r="D212" s="96">
        <v>4</v>
      </c>
      <c r="E212" s="104" t="s">
        <v>760</v>
      </c>
      <c r="F212" s="99" t="s">
        <v>245</v>
      </c>
      <c r="G212" s="99" t="s">
        <v>245</v>
      </c>
      <c r="H212" s="99" t="s">
        <v>761</v>
      </c>
      <c r="I212" s="100"/>
      <c r="J212" s="101"/>
      <c r="K212" s="101"/>
      <c r="L212" s="100"/>
      <c r="M212" s="100"/>
      <c r="N212" s="100"/>
      <c r="O212" s="102"/>
      <c r="P212" s="57"/>
      <c r="Q212" s="56"/>
      <c r="R212" s="56"/>
      <c r="S212" s="56"/>
    </row>
    <row r="213" spans="1:19" ht="62.4">
      <c r="A213" s="95">
        <f t="shared" si="16"/>
        <v>200</v>
      </c>
      <c r="B213" s="96" t="s">
        <v>11</v>
      </c>
      <c r="C213" s="97">
        <v>7837.7</v>
      </c>
      <c r="D213" s="96">
        <v>4</v>
      </c>
      <c r="E213" s="104" t="s">
        <v>762</v>
      </c>
      <c r="F213" s="99" t="s">
        <v>246</v>
      </c>
      <c r="G213" s="99" t="s">
        <v>246</v>
      </c>
      <c r="H213" s="99" t="s">
        <v>763</v>
      </c>
      <c r="I213" s="100"/>
      <c r="J213" s="101"/>
      <c r="K213" s="101"/>
      <c r="L213" s="100"/>
      <c r="M213" s="100"/>
      <c r="N213" s="100"/>
      <c r="O213" s="102"/>
    </row>
    <row r="214" spans="1:19" ht="62.4">
      <c r="A214" s="95">
        <f t="shared" si="16"/>
        <v>201</v>
      </c>
      <c r="B214" s="96" t="s">
        <v>11</v>
      </c>
      <c r="C214" s="97">
        <v>43748.9</v>
      </c>
      <c r="D214" s="96">
        <v>4</v>
      </c>
      <c r="E214" s="104" t="s">
        <v>764</v>
      </c>
      <c r="F214" s="99" t="s">
        <v>247</v>
      </c>
      <c r="G214" s="99" t="s">
        <v>247</v>
      </c>
      <c r="H214" s="99" t="s">
        <v>765</v>
      </c>
      <c r="I214" s="100"/>
      <c r="J214" s="101"/>
      <c r="K214" s="101"/>
      <c r="L214" s="100"/>
      <c r="M214" s="100"/>
      <c r="N214" s="100"/>
      <c r="O214" s="102"/>
    </row>
    <row r="215" spans="1:19" ht="132">
      <c r="A215" s="95">
        <f t="shared" si="16"/>
        <v>202</v>
      </c>
      <c r="B215" s="96" t="s">
        <v>11</v>
      </c>
      <c r="C215" s="97">
        <v>43912.7</v>
      </c>
      <c r="D215" s="96">
        <v>4</v>
      </c>
      <c r="E215" s="104" t="s">
        <v>766</v>
      </c>
      <c r="F215" s="99" t="s">
        <v>248</v>
      </c>
      <c r="G215" s="99" t="s">
        <v>248</v>
      </c>
      <c r="H215" s="99" t="s">
        <v>767</v>
      </c>
      <c r="I215" s="100"/>
      <c r="J215" s="101"/>
      <c r="K215" s="101"/>
      <c r="L215" s="100"/>
      <c r="M215" s="100"/>
      <c r="N215" s="100"/>
      <c r="O215" s="102"/>
    </row>
    <row r="216" spans="1:19" ht="120">
      <c r="A216" s="95">
        <f t="shared" si="16"/>
        <v>203</v>
      </c>
      <c r="B216" s="96" t="s">
        <v>11</v>
      </c>
      <c r="C216" s="97">
        <v>21704.799999999999</v>
      </c>
      <c r="D216" s="96">
        <v>4</v>
      </c>
      <c r="E216" s="104" t="s">
        <v>768</v>
      </c>
      <c r="F216" s="99" t="s">
        <v>249</v>
      </c>
      <c r="G216" s="99" t="s">
        <v>249</v>
      </c>
      <c r="H216" s="99" t="s">
        <v>769</v>
      </c>
      <c r="I216" s="100"/>
      <c r="J216" s="101"/>
      <c r="K216" s="101"/>
      <c r="L216" s="100"/>
      <c r="M216" s="100"/>
      <c r="N216" s="100"/>
      <c r="O216" s="102"/>
    </row>
    <row r="217" spans="1:19" ht="144">
      <c r="A217" s="95">
        <f t="shared" si="16"/>
        <v>204</v>
      </c>
      <c r="B217" s="96" t="s">
        <v>11</v>
      </c>
      <c r="C217" s="97">
        <v>16621.8</v>
      </c>
      <c r="D217" s="96">
        <v>4</v>
      </c>
      <c r="E217" s="104" t="s">
        <v>770</v>
      </c>
      <c r="F217" s="99" t="s">
        <v>250</v>
      </c>
      <c r="G217" s="99" t="s">
        <v>250</v>
      </c>
      <c r="H217" s="99" t="s">
        <v>771</v>
      </c>
      <c r="I217" s="100"/>
      <c r="J217" s="101"/>
      <c r="K217" s="101"/>
      <c r="L217" s="100"/>
      <c r="M217" s="100"/>
      <c r="N217" s="100"/>
      <c r="O217" s="102"/>
    </row>
    <row r="218" spans="1:19" ht="120">
      <c r="A218" s="95">
        <f t="shared" si="16"/>
        <v>205</v>
      </c>
      <c r="B218" s="96" t="s">
        <v>11</v>
      </c>
      <c r="C218" s="97">
        <v>16621.8</v>
      </c>
      <c r="D218" s="96">
        <v>4</v>
      </c>
      <c r="E218" s="104" t="s">
        <v>772</v>
      </c>
      <c r="F218" s="99" t="s">
        <v>251</v>
      </c>
      <c r="G218" s="99" t="s">
        <v>251</v>
      </c>
      <c r="H218" s="99" t="s">
        <v>773</v>
      </c>
      <c r="I218" s="100"/>
      <c r="J218" s="101"/>
      <c r="K218" s="101"/>
      <c r="L218" s="100"/>
      <c r="M218" s="100"/>
      <c r="N218" s="100"/>
      <c r="O218" s="102"/>
    </row>
    <row r="219" spans="1:19" ht="96">
      <c r="A219" s="95">
        <f t="shared" si="16"/>
        <v>206</v>
      </c>
      <c r="B219" s="96" t="s">
        <v>11</v>
      </c>
      <c r="C219" s="97">
        <v>61310.6</v>
      </c>
      <c r="D219" s="96">
        <v>4</v>
      </c>
      <c r="E219" s="104" t="s">
        <v>774</v>
      </c>
      <c r="F219" s="99" t="s">
        <v>252</v>
      </c>
      <c r="G219" s="99" t="s">
        <v>252</v>
      </c>
      <c r="H219" s="99" t="s">
        <v>775</v>
      </c>
      <c r="I219" s="100"/>
      <c r="J219" s="101"/>
      <c r="K219" s="101"/>
      <c r="L219" s="100"/>
      <c r="M219" s="100"/>
      <c r="N219" s="100"/>
      <c r="O219" s="102"/>
    </row>
    <row r="220" spans="1:19" ht="96">
      <c r="A220" s="95">
        <f t="shared" si="16"/>
        <v>207</v>
      </c>
      <c r="B220" s="96" t="s">
        <v>11</v>
      </c>
      <c r="C220" s="97">
        <v>72931.3</v>
      </c>
      <c r="D220" s="96">
        <v>4</v>
      </c>
      <c r="E220" s="104" t="s">
        <v>776</v>
      </c>
      <c r="F220" s="99" t="s">
        <v>430</v>
      </c>
      <c r="G220" s="99" t="s">
        <v>430</v>
      </c>
      <c r="H220" s="99" t="s">
        <v>777</v>
      </c>
      <c r="I220" s="100"/>
      <c r="J220" s="101"/>
      <c r="K220" s="101"/>
      <c r="L220" s="100"/>
      <c r="M220" s="100"/>
      <c r="N220" s="100"/>
      <c r="O220" s="102"/>
    </row>
    <row r="221" spans="1:19" ht="78">
      <c r="A221" s="95">
        <f t="shared" si="16"/>
        <v>208</v>
      </c>
      <c r="B221" s="96" t="s">
        <v>11</v>
      </c>
      <c r="C221" s="97">
        <v>84402.5</v>
      </c>
      <c r="D221" s="96">
        <v>4</v>
      </c>
      <c r="E221" s="104" t="s">
        <v>778</v>
      </c>
      <c r="F221" s="99" t="s">
        <v>253</v>
      </c>
      <c r="G221" s="99" t="s">
        <v>253</v>
      </c>
      <c r="H221" s="99" t="s">
        <v>779</v>
      </c>
      <c r="I221" s="100"/>
      <c r="J221" s="101"/>
      <c r="K221" s="101"/>
      <c r="L221" s="100"/>
      <c r="M221" s="100"/>
      <c r="N221" s="100"/>
      <c r="O221" s="102"/>
    </row>
    <row r="222" spans="1:19" ht="78">
      <c r="A222" s="95">
        <f t="shared" si="16"/>
        <v>209</v>
      </c>
      <c r="B222" s="96" t="s">
        <v>11</v>
      </c>
      <c r="C222" s="97">
        <v>104058.5</v>
      </c>
      <c r="D222" s="96">
        <v>4</v>
      </c>
      <c r="E222" s="104" t="s">
        <v>780</v>
      </c>
      <c r="F222" s="99" t="s">
        <v>254</v>
      </c>
      <c r="G222" s="99" t="s">
        <v>254</v>
      </c>
      <c r="H222" s="99" t="s">
        <v>781</v>
      </c>
      <c r="I222" s="100"/>
      <c r="J222" s="101"/>
      <c r="K222" s="101"/>
      <c r="L222" s="100"/>
      <c r="M222" s="100"/>
      <c r="N222" s="100"/>
      <c r="O222" s="102"/>
    </row>
    <row r="223" spans="1:19" ht="96">
      <c r="A223" s="95">
        <f t="shared" si="16"/>
        <v>210</v>
      </c>
      <c r="B223" s="96" t="s">
        <v>11</v>
      </c>
      <c r="C223" s="97">
        <v>72116.2</v>
      </c>
      <c r="D223" s="96">
        <v>4</v>
      </c>
      <c r="E223" s="104" t="s">
        <v>782</v>
      </c>
      <c r="F223" s="99" t="s">
        <v>255</v>
      </c>
      <c r="G223" s="99" t="s">
        <v>255</v>
      </c>
      <c r="H223" s="99" t="s">
        <v>775</v>
      </c>
      <c r="I223" s="100"/>
      <c r="J223" s="101"/>
      <c r="K223" s="101"/>
      <c r="L223" s="100"/>
      <c r="M223" s="100"/>
      <c r="N223" s="100"/>
      <c r="O223" s="102"/>
    </row>
    <row r="224" spans="1:19" ht="96">
      <c r="A224" s="95">
        <f t="shared" si="16"/>
        <v>211</v>
      </c>
      <c r="B224" s="96" t="s">
        <v>11</v>
      </c>
      <c r="C224" s="97">
        <v>72116.2</v>
      </c>
      <c r="D224" s="96">
        <v>4</v>
      </c>
      <c r="E224" s="104" t="s">
        <v>783</v>
      </c>
      <c r="F224" s="99" t="s">
        <v>256</v>
      </c>
      <c r="G224" s="99" t="s">
        <v>256</v>
      </c>
      <c r="H224" s="99" t="s">
        <v>775</v>
      </c>
      <c r="I224" s="100"/>
      <c r="J224" s="101"/>
      <c r="K224" s="101"/>
      <c r="L224" s="100"/>
      <c r="M224" s="100"/>
      <c r="N224" s="100"/>
      <c r="O224" s="102"/>
    </row>
    <row r="225" spans="1:15" ht="96">
      <c r="A225" s="95">
        <f t="shared" si="16"/>
        <v>212</v>
      </c>
      <c r="B225" s="96" t="s">
        <v>11</v>
      </c>
      <c r="C225" s="97">
        <v>59891</v>
      </c>
      <c r="D225" s="96">
        <v>4</v>
      </c>
      <c r="E225" s="104" t="s">
        <v>784</v>
      </c>
      <c r="F225" s="99" t="s">
        <v>257</v>
      </c>
      <c r="G225" s="99" t="s">
        <v>257</v>
      </c>
      <c r="H225" s="99" t="s">
        <v>775</v>
      </c>
      <c r="I225" s="100"/>
      <c r="J225" s="101"/>
      <c r="K225" s="101"/>
      <c r="L225" s="100"/>
      <c r="M225" s="100"/>
      <c r="N225" s="100"/>
      <c r="O225" s="102"/>
    </row>
    <row r="226" spans="1:15" ht="216">
      <c r="A226" s="95">
        <f t="shared" si="16"/>
        <v>213</v>
      </c>
      <c r="B226" s="96" t="s">
        <v>11</v>
      </c>
      <c r="C226" s="97">
        <v>48093.5</v>
      </c>
      <c r="D226" s="96">
        <v>4</v>
      </c>
      <c r="E226" s="104" t="s">
        <v>785</v>
      </c>
      <c r="F226" s="99" t="s">
        <v>258</v>
      </c>
      <c r="G226" s="99" t="s">
        <v>258</v>
      </c>
      <c r="H226" s="99" t="s">
        <v>786</v>
      </c>
      <c r="I226" s="100"/>
      <c r="J226" s="101"/>
      <c r="K226" s="101"/>
      <c r="L226" s="100"/>
      <c r="M226" s="100"/>
      <c r="N226" s="100"/>
      <c r="O226" s="102"/>
    </row>
    <row r="227" spans="1:15" ht="240">
      <c r="A227" s="95">
        <f t="shared" si="16"/>
        <v>214</v>
      </c>
      <c r="B227" s="96" t="s">
        <v>11</v>
      </c>
      <c r="C227" s="97">
        <v>24020.1</v>
      </c>
      <c r="D227" s="96">
        <v>4</v>
      </c>
      <c r="E227" s="104" t="s">
        <v>787</v>
      </c>
      <c r="F227" s="99" t="s">
        <v>259</v>
      </c>
      <c r="G227" s="99" t="s">
        <v>259</v>
      </c>
      <c r="H227" s="99" t="s">
        <v>788</v>
      </c>
      <c r="I227" s="100"/>
      <c r="J227" s="101"/>
      <c r="K227" s="101"/>
      <c r="L227" s="100"/>
      <c r="M227" s="100"/>
      <c r="N227" s="100"/>
      <c r="O227" s="102"/>
    </row>
    <row r="228" spans="1:15" ht="240">
      <c r="A228" s="95">
        <f t="shared" si="16"/>
        <v>215</v>
      </c>
      <c r="B228" s="96" t="s">
        <v>11</v>
      </c>
      <c r="C228" s="97">
        <v>29533.4</v>
      </c>
      <c r="D228" s="96">
        <v>4</v>
      </c>
      <c r="E228" s="104" t="s">
        <v>789</v>
      </c>
      <c r="F228" s="99" t="s">
        <v>260</v>
      </c>
      <c r="G228" s="99" t="s">
        <v>260</v>
      </c>
      <c r="H228" s="99" t="s">
        <v>790</v>
      </c>
      <c r="I228" s="100"/>
      <c r="J228" s="101"/>
      <c r="K228" s="101"/>
      <c r="L228" s="100"/>
      <c r="M228" s="100"/>
      <c r="N228" s="100"/>
      <c r="O228" s="102"/>
    </row>
    <row r="229" spans="1:15" ht="78">
      <c r="A229" s="95">
        <f t="shared" si="16"/>
        <v>216</v>
      </c>
      <c r="B229" s="96" t="s">
        <v>11</v>
      </c>
      <c r="C229" s="97">
        <v>57564</v>
      </c>
      <c r="D229" s="96">
        <v>4</v>
      </c>
      <c r="E229" s="104" t="s">
        <v>791</v>
      </c>
      <c r="F229" s="99" t="s">
        <v>261</v>
      </c>
      <c r="G229" s="99" t="s">
        <v>261</v>
      </c>
      <c r="H229" s="99" t="s">
        <v>792</v>
      </c>
      <c r="I229" s="100"/>
      <c r="J229" s="101"/>
      <c r="K229" s="101"/>
      <c r="L229" s="100"/>
      <c r="M229" s="100"/>
      <c r="N229" s="100"/>
      <c r="O229" s="102"/>
    </row>
    <row r="230" spans="1:15" ht="72">
      <c r="A230" s="95">
        <f t="shared" si="16"/>
        <v>217</v>
      </c>
      <c r="B230" s="96" t="s">
        <v>11</v>
      </c>
      <c r="C230" s="97">
        <v>23346.7</v>
      </c>
      <c r="D230" s="96">
        <v>4</v>
      </c>
      <c r="E230" s="104" t="s">
        <v>793</v>
      </c>
      <c r="F230" s="99" t="s">
        <v>262</v>
      </c>
      <c r="G230" s="99" t="s">
        <v>262</v>
      </c>
      <c r="H230" s="99" t="s">
        <v>794</v>
      </c>
      <c r="I230" s="100"/>
      <c r="J230" s="101"/>
      <c r="K230" s="101"/>
      <c r="L230" s="100"/>
      <c r="M230" s="100"/>
      <c r="N230" s="100"/>
      <c r="O230" s="102"/>
    </row>
    <row r="231" spans="1:15" ht="62.4">
      <c r="A231" s="95">
        <f t="shared" si="16"/>
        <v>218</v>
      </c>
      <c r="B231" s="96" t="s">
        <v>11</v>
      </c>
      <c r="C231" s="97">
        <v>24460.799999999999</v>
      </c>
      <c r="D231" s="96">
        <v>4</v>
      </c>
      <c r="E231" s="104" t="s">
        <v>795</v>
      </c>
      <c r="F231" s="99" t="s">
        <v>263</v>
      </c>
      <c r="G231" s="99" t="s">
        <v>263</v>
      </c>
      <c r="H231" s="99" t="s">
        <v>796</v>
      </c>
      <c r="I231" s="100"/>
      <c r="J231" s="101"/>
      <c r="K231" s="101"/>
      <c r="L231" s="100"/>
      <c r="M231" s="100"/>
      <c r="N231" s="100"/>
      <c r="O231" s="102"/>
    </row>
    <row r="232" spans="1:15" ht="93.6">
      <c r="A232" s="95">
        <f t="shared" si="16"/>
        <v>219</v>
      </c>
      <c r="B232" s="96" t="s">
        <v>11</v>
      </c>
      <c r="C232" s="97">
        <v>26422.5</v>
      </c>
      <c r="D232" s="96">
        <v>4</v>
      </c>
      <c r="E232" s="104" t="s">
        <v>797</v>
      </c>
      <c r="F232" s="99" t="s">
        <v>264</v>
      </c>
      <c r="G232" s="99" t="s">
        <v>264</v>
      </c>
      <c r="H232" s="99" t="s">
        <v>798</v>
      </c>
      <c r="I232" s="100"/>
      <c r="J232" s="101"/>
      <c r="K232" s="101"/>
      <c r="L232" s="100"/>
      <c r="M232" s="100"/>
      <c r="N232" s="100"/>
      <c r="O232" s="102"/>
    </row>
    <row r="233" spans="1:15" ht="84">
      <c r="A233" s="95">
        <f t="shared" si="16"/>
        <v>220</v>
      </c>
      <c r="B233" s="96" t="s">
        <v>11</v>
      </c>
      <c r="C233" s="97">
        <v>22204</v>
      </c>
      <c r="D233" s="96">
        <v>4</v>
      </c>
      <c r="E233" s="104" t="s">
        <v>799</v>
      </c>
      <c r="F233" s="99" t="s">
        <v>265</v>
      </c>
      <c r="G233" s="99" t="s">
        <v>265</v>
      </c>
      <c r="H233" s="99" t="s">
        <v>800</v>
      </c>
      <c r="I233" s="100"/>
      <c r="J233" s="101"/>
      <c r="K233" s="101"/>
      <c r="L233" s="100"/>
      <c r="M233" s="100"/>
      <c r="N233" s="100"/>
      <c r="O233" s="102"/>
    </row>
    <row r="234" spans="1:15" ht="132">
      <c r="A234" s="95">
        <f t="shared" si="16"/>
        <v>221</v>
      </c>
      <c r="B234" s="96" t="s">
        <v>11</v>
      </c>
      <c r="C234" s="97">
        <v>39140.400000000001</v>
      </c>
      <c r="D234" s="96">
        <v>4</v>
      </c>
      <c r="E234" s="104" t="s">
        <v>801</v>
      </c>
      <c r="F234" s="99" t="s">
        <v>266</v>
      </c>
      <c r="G234" s="99" t="s">
        <v>266</v>
      </c>
      <c r="H234" s="99" t="s">
        <v>802</v>
      </c>
      <c r="I234" s="100"/>
      <c r="J234" s="101"/>
      <c r="K234" s="101"/>
      <c r="L234" s="100"/>
      <c r="M234" s="100"/>
      <c r="N234" s="100"/>
      <c r="O234" s="102"/>
    </row>
    <row r="235" spans="1:15" ht="108">
      <c r="A235" s="95">
        <f t="shared" si="16"/>
        <v>222</v>
      </c>
      <c r="B235" s="96" t="s">
        <v>11</v>
      </c>
      <c r="C235" s="97">
        <v>26253.5</v>
      </c>
      <c r="D235" s="96">
        <v>4</v>
      </c>
      <c r="E235" s="104" t="s">
        <v>803</v>
      </c>
      <c r="F235" s="99" t="s">
        <v>267</v>
      </c>
      <c r="G235" s="99" t="s">
        <v>267</v>
      </c>
      <c r="H235" s="99" t="s">
        <v>804</v>
      </c>
      <c r="I235" s="100"/>
      <c r="J235" s="101"/>
      <c r="K235" s="101"/>
      <c r="L235" s="100"/>
      <c r="M235" s="100"/>
      <c r="N235" s="100"/>
      <c r="O235" s="102"/>
    </row>
    <row r="236" spans="1:15" ht="96">
      <c r="A236" s="95">
        <f t="shared" si="16"/>
        <v>223</v>
      </c>
      <c r="B236" s="96" t="s">
        <v>11</v>
      </c>
      <c r="C236" s="97">
        <v>24896.3</v>
      </c>
      <c r="D236" s="96">
        <v>4</v>
      </c>
      <c r="E236" s="104" t="s">
        <v>805</v>
      </c>
      <c r="F236" s="99" t="s">
        <v>268</v>
      </c>
      <c r="G236" s="99" t="s">
        <v>268</v>
      </c>
      <c r="H236" s="99" t="s">
        <v>806</v>
      </c>
      <c r="I236" s="100"/>
      <c r="J236" s="101"/>
      <c r="K236" s="101"/>
      <c r="L236" s="100"/>
      <c r="M236" s="100"/>
      <c r="N236" s="100"/>
      <c r="O236" s="102"/>
    </row>
    <row r="237" spans="1:15" ht="96">
      <c r="A237" s="95">
        <f t="shared" si="16"/>
        <v>224</v>
      </c>
      <c r="B237" s="96" t="s">
        <v>11</v>
      </c>
      <c r="C237" s="97">
        <v>23974.6</v>
      </c>
      <c r="D237" s="96">
        <v>4</v>
      </c>
      <c r="E237" s="104" t="s">
        <v>807</v>
      </c>
      <c r="F237" s="99" t="s">
        <v>269</v>
      </c>
      <c r="G237" s="99" t="s">
        <v>269</v>
      </c>
      <c r="H237" s="99" t="s">
        <v>808</v>
      </c>
      <c r="I237" s="100"/>
      <c r="J237" s="101"/>
      <c r="K237" s="101"/>
      <c r="L237" s="100"/>
      <c r="M237" s="100"/>
      <c r="N237" s="100"/>
      <c r="O237" s="102"/>
    </row>
    <row r="238" spans="1:15" ht="180">
      <c r="A238" s="95">
        <f t="shared" si="16"/>
        <v>225</v>
      </c>
      <c r="B238" s="96" t="s">
        <v>11</v>
      </c>
      <c r="C238" s="97">
        <v>42346.2</v>
      </c>
      <c r="D238" s="96">
        <v>4</v>
      </c>
      <c r="E238" s="104" t="s">
        <v>809</v>
      </c>
      <c r="F238" s="99" t="s">
        <v>270</v>
      </c>
      <c r="G238" s="99" t="s">
        <v>270</v>
      </c>
      <c r="H238" s="99" t="s">
        <v>810</v>
      </c>
      <c r="I238" s="100"/>
      <c r="J238" s="101"/>
      <c r="K238" s="101"/>
      <c r="L238" s="100"/>
      <c r="M238" s="100"/>
      <c r="N238" s="100"/>
      <c r="O238" s="102"/>
    </row>
    <row r="239" spans="1:15" ht="93.6">
      <c r="A239" s="95">
        <f t="shared" si="16"/>
        <v>226</v>
      </c>
      <c r="B239" s="96" t="s">
        <v>11</v>
      </c>
      <c r="C239" s="97">
        <v>54068.3</v>
      </c>
      <c r="D239" s="96">
        <v>4</v>
      </c>
      <c r="E239" s="104" t="s">
        <v>811</v>
      </c>
      <c r="F239" s="99" t="s">
        <v>271</v>
      </c>
      <c r="G239" s="99" t="s">
        <v>271</v>
      </c>
      <c r="H239" s="99" t="s">
        <v>812</v>
      </c>
      <c r="I239" s="100"/>
      <c r="J239" s="101"/>
      <c r="K239" s="101"/>
      <c r="L239" s="100"/>
      <c r="M239" s="100"/>
      <c r="N239" s="100"/>
      <c r="O239" s="102"/>
    </row>
    <row r="240" spans="1:15" ht="93.6">
      <c r="A240" s="95">
        <f t="shared" si="16"/>
        <v>227</v>
      </c>
      <c r="B240" s="96" t="s">
        <v>11</v>
      </c>
      <c r="C240" s="97">
        <v>75021.7</v>
      </c>
      <c r="D240" s="96">
        <v>4</v>
      </c>
      <c r="E240" s="104" t="s">
        <v>813</v>
      </c>
      <c r="F240" s="99" t="s">
        <v>272</v>
      </c>
      <c r="G240" s="99" t="s">
        <v>272</v>
      </c>
      <c r="H240" s="99" t="s">
        <v>814</v>
      </c>
      <c r="I240" s="100"/>
      <c r="J240" s="101"/>
      <c r="K240" s="101"/>
      <c r="L240" s="100"/>
      <c r="M240" s="100"/>
      <c r="N240" s="100"/>
      <c r="O240" s="102"/>
    </row>
    <row r="241" spans="1:19" ht="62.4">
      <c r="A241" s="95">
        <f t="shared" si="16"/>
        <v>228</v>
      </c>
      <c r="B241" s="96" t="s">
        <v>11</v>
      </c>
      <c r="C241" s="97">
        <v>10054.200000000001</v>
      </c>
      <c r="D241" s="96">
        <v>4</v>
      </c>
      <c r="E241" s="104" t="s">
        <v>815</v>
      </c>
      <c r="F241" s="99" t="s">
        <v>273</v>
      </c>
      <c r="G241" s="99" t="s">
        <v>273</v>
      </c>
      <c r="H241" s="99" t="s">
        <v>816</v>
      </c>
      <c r="I241" s="100"/>
      <c r="J241" s="101"/>
      <c r="K241" s="101"/>
      <c r="L241" s="100"/>
      <c r="M241" s="100"/>
      <c r="N241" s="100"/>
      <c r="O241" s="102"/>
    </row>
    <row r="242" spans="1:19" ht="78">
      <c r="A242" s="95">
        <f t="shared" si="16"/>
        <v>229</v>
      </c>
      <c r="B242" s="96" t="s">
        <v>11</v>
      </c>
      <c r="C242" s="97">
        <v>9712.2999999999993</v>
      </c>
      <c r="D242" s="96">
        <v>4</v>
      </c>
      <c r="E242" s="104" t="s">
        <v>817</v>
      </c>
      <c r="F242" s="99" t="s">
        <v>274</v>
      </c>
      <c r="G242" s="99" t="s">
        <v>274</v>
      </c>
      <c r="H242" s="99" t="s">
        <v>818</v>
      </c>
      <c r="I242" s="100"/>
      <c r="J242" s="101"/>
      <c r="K242" s="101"/>
      <c r="L242" s="100"/>
      <c r="M242" s="100"/>
      <c r="N242" s="100"/>
      <c r="O242" s="102"/>
    </row>
    <row r="243" spans="1:19" ht="78">
      <c r="A243" s="95">
        <f t="shared" si="16"/>
        <v>230</v>
      </c>
      <c r="B243" s="96" t="s">
        <v>11</v>
      </c>
      <c r="C243" s="97">
        <v>9171.5</v>
      </c>
      <c r="D243" s="96">
        <v>4</v>
      </c>
      <c r="E243" s="104" t="s">
        <v>819</v>
      </c>
      <c r="F243" s="99" t="s">
        <v>275</v>
      </c>
      <c r="G243" s="99" t="s">
        <v>275</v>
      </c>
      <c r="H243" s="99" t="s">
        <v>820</v>
      </c>
      <c r="I243" s="100"/>
      <c r="J243" s="101"/>
      <c r="K243" s="101"/>
      <c r="L243" s="100"/>
      <c r="M243" s="100"/>
      <c r="N243" s="100"/>
      <c r="O243" s="102"/>
    </row>
    <row r="244" spans="1:19" ht="78">
      <c r="A244" s="95">
        <f t="shared" si="16"/>
        <v>231</v>
      </c>
      <c r="B244" s="96" t="s">
        <v>11</v>
      </c>
      <c r="C244" s="97">
        <v>9712.2999999999993</v>
      </c>
      <c r="D244" s="96">
        <v>4</v>
      </c>
      <c r="E244" s="104" t="s">
        <v>821</v>
      </c>
      <c r="F244" s="99" t="s">
        <v>276</v>
      </c>
      <c r="G244" s="99" t="s">
        <v>276</v>
      </c>
      <c r="H244" s="99" t="s">
        <v>822</v>
      </c>
      <c r="I244" s="100"/>
      <c r="J244" s="101"/>
      <c r="K244" s="101"/>
      <c r="L244" s="100"/>
      <c r="M244" s="100"/>
      <c r="N244" s="100"/>
      <c r="O244" s="102"/>
    </row>
    <row r="245" spans="1:19" ht="78">
      <c r="A245" s="95">
        <f t="shared" si="16"/>
        <v>232</v>
      </c>
      <c r="B245" s="96" t="s">
        <v>11</v>
      </c>
      <c r="C245" s="97">
        <v>6403.8</v>
      </c>
      <c r="D245" s="96">
        <v>4</v>
      </c>
      <c r="E245" s="104" t="s">
        <v>823</v>
      </c>
      <c r="F245" s="99" t="s">
        <v>277</v>
      </c>
      <c r="G245" s="99" t="s">
        <v>277</v>
      </c>
      <c r="H245" s="99" t="s">
        <v>824</v>
      </c>
      <c r="I245" s="100"/>
      <c r="J245" s="101"/>
      <c r="K245" s="101"/>
      <c r="L245" s="100"/>
      <c r="M245" s="100"/>
      <c r="N245" s="100"/>
      <c r="O245" s="102"/>
    </row>
    <row r="246" spans="1:19" ht="72">
      <c r="A246" s="95">
        <f t="shared" si="16"/>
        <v>233</v>
      </c>
      <c r="B246" s="96" t="s">
        <v>11</v>
      </c>
      <c r="C246" s="97">
        <v>7096.7</v>
      </c>
      <c r="D246" s="96">
        <v>4</v>
      </c>
      <c r="E246" s="104" t="s">
        <v>825</v>
      </c>
      <c r="F246" s="99" t="s">
        <v>278</v>
      </c>
      <c r="G246" s="99" t="s">
        <v>278</v>
      </c>
      <c r="H246" s="99" t="s">
        <v>826</v>
      </c>
      <c r="I246" s="100"/>
      <c r="J246" s="101"/>
      <c r="K246" s="101"/>
      <c r="L246" s="100"/>
      <c r="M246" s="100"/>
      <c r="N246" s="100"/>
      <c r="O246" s="102"/>
    </row>
    <row r="247" spans="1:19" ht="62.4">
      <c r="A247" s="95">
        <f t="shared" si="16"/>
        <v>234</v>
      </c>
      <c r="B247" s="96" t="s">
        <v>11</v>
      </c>
      <c r="C247" s="97">
        <v>4771</v>
      </c>
      <c r="D247" s="96">
        <v>4</v>
      </c>
      <c r="E247" s="104" t="s">
        <v>827</v>
      </c>
      <c r="F247" s="99" t="s">
        <v>279</v>
      </c>
      <c r="G247" s="99" t="s">
        <v>279</v>
      </c>
      <c r="H247" s="99" t="s">
        <v>828</v>
      </c>
      <c r="I247" s="100"/>
      <c r="J247" s="101"/>
      <c r="K247" s="101"/>
      <c r="L247" s="100"/>
      <c r="M247" s="100"/>
      <c r="N247" s="100"/>
      <c r="O247" s="102"/>
    </row>
    <row r="248" spans="1:19" ht="62.4">
      <c r="A248" s="95">
        <f t="shared" si="16"/>
        <v>235</v>
      </c>
      <c r="B248" s="96" t="s">
        <v>11</v>
      </c>
      <c r="C248" s="97">
        <v>8776.2999999999993</v>
      </c>
      <c r="D248" s="96">
        <v>4</v>
      </c>
      <c r="E248" s="104" t="s">
        <v>829</v>
      </c>
      <c r="F248" s="99" t="s">
        <v>280</v>
      </c>
      <c r="G248" s="99" t="s">
        <v>280</v>
      </c>
      <c r="H248" s="99" t="s">
        <v>830</v>
      </c>
      <c r="I248" s="100"/>
      <c r="J248" s="101"/>
      <c r="K248" s="101"/>
      <c r="L248" s="100"/>
      <c r="M248" s="100"/>
      <c r="N248" s="100"/>
      <c r="O248" s="102"/>
    </row>
    <row r="249" spans="1:19" ht="93.6">
      <c r="A249" s="95">
        <f t="shared" si="16"/>
        <v>236</v>
      </c>
      <c r="B249" s="96" t="s">
        <v>11</v>
      </c>
      <c r="C249" s="97">
        <v>14037.4</v>
      </c>
      <c r="D249" s="96">
        <v>4</v>
      </c>
      <c r="E249" s="104" t="s">
        <v>831</v>
      </c>
      <c r="F249" s="99" t="s">
        <v>281</v>
      </c>
      <c r="G249" s="99" t="s">
        <v>281</v>
      </c>
      <c r="H249" s="99" t="s">
        <v>832</v>
      </c>
      <c r="I249" s="100"/>
      <c r="J249" s="101"/>
      <c r="K249" s="101"/>
      <c r="L249" s="100"/>
      <c r="M249" s="100"/>
      <c r="N249" s="100"/>
      <c r="O249" s="102"/>
    </row>
    <row r="250" spans="1:19" ht="78">
      <c r="A250" s="95">
        <f t="shared" si="16"/>
        <v>237</v>
      </c>
      <c r="B250" s="96" t="s">
        <v>11</v>
      </c>
      <c r="C250" s="97">
        <v>35469.199999999997</v>
      </c>
      <c r="D250" s="96">
        <v>4</v>
      </c>
      <c r="E250" s="104" t="s">
        <v>833</v>
      </c>
      <c r="F250" s="99" t="s">
        <v>282</v>
      </c>
      <c r="G250" s="99" t="s">
        <v>282</v>
      </c>
      <c r="H250" s="99" t="s">
        <v>834</v>
      </c>
      <c r="I250" s="100"/>
      <c r="J250" s="101"/>
      <c r="K250" s="101"/>
      <c r="L250" s="100"/>
      <c r="M250" s="100"/>
      <c r="N250" s="100"/>
      <c r="O250" s="102"/>
    </row>
    <row r="251" spans="1:19" ht="62.4">
      <c r="A251" s="95">
        <f t="shared" si="16"/>
        <v>238</v>
      </c>
      <c r="B251" s="96" t="s">
        <v>11</v>
      </c>
      <c r="C251" s="97">
        <v>19728.8</v>
      </c>
      <c r="D251" s="96">
        <v>4</v>
      </c>
      <c r="E251" s="104" t="s">
        <v>835</v>
      </c>
      <c r="F251" s="99" t="s">
        <v>283</v>
      </c>
      <c r="G251" s="99" t="s">
        <v>283</v>
      </c>
      <c r="H251" s="99" t="s">
        <v>836</v>
      </c>
      <c r="I251" s="100"/>
      <c r="J251" s="101"/>
      <c r="K251" s="101"/>
      <c r="L251" s="100"/>
      <c r="M251" s="100"/>
      <c r="N251" s="100"/>
      <c r="O251" s="102"/>
    </row>
    <row r="252" spans="1:19" ht="93.6">
      <c r="A252" s="95">
        <f t="shared" si="16"/>
        <v>239</v>
      </c>
      <c r="B252" s="96" t="s">
        <v>11</v>
      </c>
      <c r="C252" s="97">
        <v>8399.2999999999993</v>
      </c>
      <c r="D252" s="96">
        <v>4</v>
      </c>
      <c r="E252" s="104" t="s">
        <v>837</v>
      </c>
      <c r="F252" s="99" t="s">
        <v>284</v>
      </c>
      <c r="G252" s="99" t="s">
        <v>284</v>
      </c>
      <c r="H252" s="99" t="s">
        <v>838</v>
      </c>
      <c r="I252" s="100"/>
      <c r="J252" s="101"/>
      <c r="K252" s="101"/>
      <c r="L252" s="100"/>
      <c r="M252" s="100"/>
      <c r="N252" s="100"/>
      <c r="O252" s="102"/>
    </row>
    <row r="253" spans="1:19" ht="62.4">
      <c r="A253" s="95">
        <f t="shared" si="16"/>
        <v>240</v>
      </c>
      <c r="B253" s="96" t="s">
        <v>11</v>
      </c>
      <c r="C253" s="97">
        <v>29758.3</v>
      </c>
      <c r="D253" s="96">
        <v>4</v>
      </c>
      <c r="E253" s="104" t="s">
        <v>839</v>
      </c>
      <c r="F253" s="99" t="s">
        <v>285</v>
      </c>
      <c r="G253" s="99" t="s">
        <v>285</v>
      </c>
      <c r="H253" s="99" t="s">
        <v>840</v>
      </c>
      <c r="I253" s="100"/>
      <c r="J253" s="101"/>
      <c r="K253" s="101"/>
      <c r="L253" s="100"/>
      <c r="M253" s="100"/>
      <c r="N253" s="100"/>
      <c r="O253" s="102"/>
    </row>
    <row r="254" spans="1:19" ht="62.4">
      <c r="A254" s="95">
        <f t="shared" si="16"/>
        <v>241</v>
      </c>
      <c r="B254" s="96" t="s">
        <v>11</v>
      </c>
      <c r="C254" s="97">
        <v>9120.7999999999993</v>
      </c>
      <c r="D254" s="96">
        <v>4</v>
      </c>
      <c r="E254" s="104" t="s">
        <v>841</v>
      </c>
      <c r="F254" s="99" t="s">
        <v>286</v>
      </c>
      <c r="G254" s="99" t="s">
        <v>286</v>
      </c>
      <c r="H254" s="99" t="s">
        <v>842</v>
      </c>
      <c r="I254" s="100"/>
      <c r="J254" s="101"/>
      <c r="K254" s="101"/>
      <c r="L254" s="100"/>
      <c r="M254" s="100"/>
      <c r="N254" s="100"/>
      <c r="O254" s="102"/>
    </row>
    <row r="255" spans="1:19" s="36" customFormat="1" ht="24">
      <c r="A255" s="95">
        <f t="shared" si="16"/>
        <v>242</v>
      </c>
      <c r="B255" s="96" t="s">
        <v>11</v>
      </c>
      <c r="C255" s="97">
        <v>17088.5</v>
      </c>
      <c r="D255" s="96">
        <v>4</v>
      </c>
      <c r="E255" s="104"/>
      <c r="F255" s="99" t="s">
        <v>287</v>
      </c>
      <c r="G255" s="99" t="s">
        <v>287</v>
      </c>
      <c r="H255" s="99" t="s">
        <v>288</v>
      </c>
      <c r="I255" s="100"/>
      <c r="J255" s="101"/>
      <c r="K255" s="101"/>
      <c r="L255" s="100"/>
      <c r="M255" s="100"/>
      <c r="N255" s="100"/>
      <c r="O255" s="102"/>
      <c r="P255" s="57"/>
      <c r="Q255" s="56"/>
      <c r="R255" s="56"/>
      <c r="S255" s="56"/>
    </row>
    <row r="256" spans="1:19" ht="78">
      <c r="A256" s="95">
        <f t="shared" si="16"/>
        <v>243</v>
      </c>
      <c r="B256" s="96" t="s">
        <v>11</v>
      </c>
      <c r="C256" s="97">
        <v>14823.9</v>
      </c>
      <c r="D256" s="96">
        <v>4</v>
      </c>
      <c r="E256" s="104" t="s">
        <v>845</v>
      </c>
      <c r="F256" s="99" t="s">
        <v>289</v>
      </c>
      <c r="G256" s="99" t="s">
        <v>289</v>
      </c>
      <c r="H256" s="99" t="s">
        <v>846</v>
      </c>
      <c r="I256" s="100"/>
      <c r="J256" s="101"/>
      <c r="K256" s="101"/>
      <c r="L256" s="100"/>
      <c r="M256" s="100"/>
      <c r="N256" s="100"/>
      <c r="O256" s="102"/>
    </row>
    <row r="257" spans="1:15" ht="78">
      <c r="A257" s="95">
        <f t="shared" si="16"/>
        <v>244</v>
      </c>
      <c r="B257" s="96" t="s">
        <v>11</v>
      </c>
      <c r="C257" s="97">
        <v>19160.7</v>
      </c>
      <c r="D257" s="96">
        <v>4</v>
      </c>
      <c r="E257" s="104" t="s">
        <v>849</v>
      </c>
      <c r="F257" s="99" t="s">
        <v>290</v>
      </c>
      <c r="G257" s="99" t="s">
        <v>290</v>
      </c>
      <c r="H257" s="99" t="s">
        <v>850</v>
      </c>
      <c r="I257" s="100"/>
      <c r="J257" s="101"/>
      <c r="K257" s="101"/>
      <c r="L257" s="100"/>
      <c r="M257" s="100"/>
      <c r="N257" s="100"/>
      <c r="O257" s="102"/>
    </row>
    <row r="258" spans="1:15" ht="78">
      <c r="A258" s="95">
        <f t="shared" si="16"/>
        <v>245</v>
      </c>
      <c r="B258" s="96" t="s">
        <v>11</v>
      </c>
      <c r="C258" s="97">
        <v>46111</v>
      </c>
      <c r="D258" s="96">
        <v>4</v>
      </c>
      <c r="E258" s="104" t="s">
        <v>847</v>
      </c>
      <c r="F258" s="106" t="s">
        <v>291</v>
      </c>
      <c r="G258" s="106" t="s">
        <v>291</v>
      </c>
      <c r="H258" s="99" t="s">
        <v>848</v>
      </c>
      <c r="I258" s="100"/>
      <c r="J258" s="101"/>
      <c r="K258" s="101"/>
      <c r="L258" s="100"/>
      <c r="M258" s="100"/>
      <c r="N258" s="100"/>
      <c r="O258" s="102"/>
    </row>
    <row r="259" spans="1:15" ht="372">
      <c r="A259" s="95">
        <f t="shared" si="16"/>
        <v>246</v>
      </c>
      <c r="B259" s="96" t="s">
        <v>11</v>
      </c>
      <c r="C259" s="97">
        <v>318767.8</v>
      </c>
      <c r="D259" s="96">
        <v>4</v>
      </c>
      <c r="E259" s="104" t="s">
        <v>843</v>
      </c>
      <c r="F259" s="99" t="s">
        <v>292</v>
      </c>
      <c r="G259" s="99" t="s">
        <v>292</v>
      </c>
      <c r="H259" s="99" t="s">
        <v>844</v>
      </c>
      <c r="I259" s="100"/>
      <c r="J259" s="101"/>
      <c r="K259" s="101"/>
      <c r="L259" s="100"/>
      <c r="M259" s="100"/>
      <c r="N259" s="100"/>
      <c r="O259" s="102"/>
    </row>
    <row r="260" spans="1:15" ht="168">
      <c r="A260" s="95">
        <f t="shared" si="16"/>
        <v>247</v>
      </c>
      <c r="B260" s="96" t="s">
        <v>11</v>
      </c>
      <c r="C260" s="97">
        <v>277591.59999999998</v>
      </c>
      <c r="D260" s="96">
        <v>4</v>
      </c>
      <c r="E260" s="104" t="s">
        <v>851</v>
      </c>
      <c r="F260" s="99" t="s">
        <v>293</v>
      </c>
      <c r="G260" s="99" t="s">
        <v>293</v>
      </c>
      <c r="H260" s="99" t="s">
        <v>852</v>
      </c>
      <c r="I260" s="100"/>
      <c r="J260" s="101"/>
      <c r="K260" s="101"/>
      <c r="L260" s="100"/>
      <c r="M260" s="100"/>
      <c r="N260" s="100"/>
      <c r="O260" s="102"/>
    </row>
    <row r="261" spans="1:15" ht="132">
      <c r="A261" s="95">
        <f t="shared" si="16"/>
        <v>248</v>
      </c>
      <c r="B261" s="96" t="s">
        <v>11</v>
      </c>
      <c r="C261" s="97">
        <v>277591.59999999998</v>
      </c>
      <c r="D261" s="96">
        <v>4</v>
      </c>
      <c r="E261" s="104" t="s">
        <v>853</v>
      </c>
      <c r="F261" s="99" t="s">
        <v>294</v>
      </c>
      <c r="G261" s="99" t="s">
        <v>294</v>
      </c>
      <c r="H261" s="99" t="s">
        <v>854</v>
      </c>
      <c r="I261" s="100"/>
      <c r="J261" s="101"/>
      <c r="K261" s="101"/>
      <c r="L261" s="100"/>
      <c r="M261" s="100"/>
      <c r="N261" s="100"/>
      <c r="O261" s="102"/>
    </row>
    <row r="262" spans="1:15" ht="144">
      <c r="A262" s="95">
        <f t="shared" si="16"/>
        <v>249</v>
      </c>
      <c r="B262" s="96" t="s">
        <v>11</v>
      </c>
      <c r="C262" s="97">
        <v>277591.59999999998</v>
      </c>
      <c r="D262" s="96">
        <v>4</v>
      </c>
      <c r="E262" s="104" t="s">
        <v>855</v>
      </c>
      <c r="F262" s="99" t="s">
        <v>295</v>
      </c>
      <c r="G262" s="99" t="s">
        <v>295</v>
      </c>
      <c r="H262" s="99" t="s">
        <v>856</v>
      </c>
      <c r="I262" s="100"/>
      <c r="J262" s="101"/>
      <c r="K262" s="101"/>
      <c r="L262" s="100"/>
      <c r="M262" s="100"/>
      <c r="N262" s="100"/>
      <c r="O262" s="102"/>
    </row>
    <row r="263" spans="1:15" ht="84">
      <c r="A263" s="95">
        <f t="shared" ref="A263:A326" si="17">A262+1</f>
        <v>250</v>
      </c>
      <c r="B263" s="96" t="s">
        <v>11</v>
      </c>
      <c r="C263" s="97">
        <v>273292.5</v>
      </c>
      <c r="D263" s="96">
        <v>4</v>
      </c>
      <c r="E263" s="104" t="s">
        <v>857</v>
      </c>
      <c r="F263" s="99" t="s">
        <v>296</v>
      </c>
      <c r="G263" s="99" t="s">
        <v>296</v>
      </c>
      <c r="H263" s="99" t="s">
        <v>858</v>
      </c>
      <c r="I263" s="100"/>
      <c r="J263" s="101"/>
      <c r="K263" s="101"/>
      <c r="L263" s="100"/>
      <c r="M263" s="100"/>
      <c r="N263" s="100"/>
      <c r="O263" s="102"/>
    </row>
    <row r="264" spans="1:15" ht="78">
      <c r="A264" s="95">
        <f t="shared" si="17"/>
        <v>251</v>
      </c>
      <c r="B264" s="96" t="s">
        <v>11</v>
      </c>
      <c r="C264" s="97">
        <v>240000</v>
      </c>
      <c r="D264" s="96">
        <v>4</v>
      </c>
      <c r="E264" s="104" t="s">
        <v>859</v>
      </c>
      <c r="F264" s="99" t="s">
        <v>297</v>
      </c>
      <c r="G264" s="99" t="s">
        <v>297</v>
      </c>
      <c r="H264" s="99" t="s">
        <v>860</v>
      </c>
      <c r="I264" s="100"/>
      <c r="J264" s="101"/>
      <c r="K264" s="101"/>
      <c r="L264" s="100"/>
      <c r="M264" s="100"/>
      <c r="N264" s="100"/>
      <c r="O264" s="102"/>
    </row>
    <row r="265" spans="1:15" ht="144">
      <c r="A265" s="95">
        <f t="shared" si="17"/>
        <v>252</v>
      </c>
      <c r="B265" s="96" t="s">
        <v>11</v>
      </c>
      <c r="C265" s="97">
        <v>520000</v>
      </c>
      <c r="D265" s="96">
        <v>4</v>
      </c>
      <c r="E265" s="104" t="s">
        <v>861</v>
      </c>
      <c r="F265" s="99" t="s">
        <v>298</v>
      </c>
      <c r="G265" s="99" t="s">
        <v>298</v>
      </c>
      <c r="H265" s="99" t="s">
        <v>862</v>
      </c>
      <c r="I265" s="100"/>
      <c r="J265" s="101"/>
      <c r="K265" s="101"/>
      <c r="L265" s="100"/>
      <c r="M265" s="100"/>
      <c r="N265" s="100"/>
      <c r="O265" s="102"/>
    </row>
    <row r="266" spans="1:15" ht="93.6">
      <c r="A266" s="95">
        <f t="shared" si="17"/>
        <v>253</v>
      </c>
      <c r="B266" s="96" t="s">
        <v>11</v>
      </c>
      <c r="C266" s="97">
        <v>481000</v>
      </c>
      <c r="D266" s="96">
        <v>4</v>
      </c>
      <c r="E266" s="104" t="s">
        <v>863</v>
      </c>
      <c r="F266" s="99" t="s">
        <v>299</v>
      </c>
      <c r="G266" s="99" t="s">
        <v>299</v>
      </c>
      <c r="H266" s="99" t="s">
        <v>864</v>
      </c>
      <c r="I266" s="100"/>
      <c r="J266" s="101"/>
      <c r="K266" s="101"/>
      <c r="L266" s="100"/>
      <c r="M266" s="100"/>
      <c r="N266" s="100"/>
      <c r="O266" s="102"/>
    </row>
    <row r="267" spans="1:15" ht="84">
      <c r="A267" s="95">
        <f t="shared" si="17"/>
        <v>254</v>
      </c>
      <c r="B267" s="96" t="s">
        <v>11</v>
      </c>
      <c r="C267" s="97">
        <v>520000</v>
      </c>
      <c r="D267" s="96">
        <v>4</v>
      </c>
      <c r="E267" s="104" t="s">
        <v>865</v>
      </c>
      <c r="F267" s="99" t="s">
        <v>300</v>
      </c>
      <c r="G267" s="99" t="s">
        <v>300</v>
      </c>
      <c r="H267" s="99" t="s">
        <v>866</v>
      </c>
      <c r="I267" s="100"/>
      <c r="J267" s="101"/>
      <c r="K267" s="101"/>
      <c r="L267" s="100"/>
      <c r="M267" s="100"/>
      <c r="N267" s="100"/>
      <c r="O267" s="102"/>
    </row>
    <row r="268" spans="1:15" ht="72">
      <c r="A268" s="95">
        <f t="shared" si="17"/>
        <v>255</v>
      </c>
      <c r="B268" s="96" t="s">
        <v>11</v>
      </c>
      <c r="C268" s="97">
        <v>120000</v>
      </c>
      <c r="D268" s="96">
        <v>4</v>
      </c>
      <c r="E268" s="104" t="s">
        <v>868</v>
      </c>
      <c r="F268" s="99" t="s">
        <v>301</v>
      </c>
      <c r="G268" s="99" t="s">
        <v>301</v>
      </c>
      <c r="H268" s="99" t="s">
        <v>869</v>
      </c>
      <c r="I268" s="100"/>
      <c r="J268" s="101"/>
      <c r="K268" s="101"/>
      <c r="L268" s="100"/>
      <c r="M268" s="100"/>
      <c r="N268" s="100"/>
      <c r="O268" s="102"/>
    </row>
    <row r="269" spans="1:15" ht="78">
      <c r="A269" s="95">
        <f t="shared" si="17"/>
        <v>256</v>
      </c>
      <c r="B269" s="96" t="s">
        <v>11</v>
      </c>
      <c r="C269" s="97">
        <v>46230.6</v>
      </c>
      <c r="D269" s="96">
        <v>4</v>
      </c>
      <c r="E269" s="104" t="s">
        <v>870</v>
      </c>
      <c r="F269" s="99" t="s">
        <v>302</v>
      </c>
      <c r="G269" s="99" t="s">
        <v>302</v>
      </c>
      <c r="H269" s="99" t="s">
        <v>871</v>
      </c>
      <c r="I269" s="100"/>
      <c r="J269" s="101"/>
      <c r="K269" s="101"/>
      <c r="L269" s="100"/>
      <c r="M269" s="100"/>
      <c r="N269" s="100"/>
      <c r="O269" s="102"/>
    </row>
    <row r="270" spans="1:15" ht="78">
      <c r="A270" s="95">
        <f t="shared" si="17"/>
        <v>257</v>
      </c>
      <c r="B270" s="96" t="s">
        <v>11</v>
      </c>
      <c r="C270" s="97">
        <v>100700</v>
      </c>
      <c r="D270" s="96">
        <v>4</v>
      </c>
      <c r="E270" s="104" t="s">
        <v>872</v>
      </c>
      <c r="F270" s="99" t="s">
        <v>303</v>
      </c>
      <c r="G270" s="99" t="s">
        <v>303</v>
      </c>
      <c r="H270" s="99" t="s">
        <v>873</v>
      </c>
      <c r="I270" s="100"/>
      <c r="J270" s="101"/>
      <c r="K270" s="101"/>
      <c r="L270" s="100"/>
      <c r="M270" s="100"/>
      <c r="N270" s="100"/>
      <c r="O270" s="102"/>
    </row>
    <row r="271" spans="1:15" ht="156">
      <c r="A271" s="95">
        <f t="shared" si="17"/>
        <v>258</v>
      </c>
      <c r="B271" s="96" t="s">
        <v>11</v>
      </c>
      <c r="C271" s="97">
        <v>40000</v>
      </c>
      <c r="D271" s="96">
        <v>4</v>
      </c>
      <c r="E271" s="104" t="s">
        <v>874</v>
      </c>
      <c r="F271" s="99" t="s">
        <v>304</v>
      </c>
      <c r="G271" s="99" t="s">
        <v>304</v>
      </c>
      <c r="H271" s="99" t="s">
        <v>875</v>
      </c>
      <c r="I271" s="100"/>
      <c r="J271" s="101"/>
      <c r="K271" s="101"/>
      <c r="L271" s="100"/>
      <c r="M271" s="100"/>
      <c r="N271" s="100"/>
      <c r="O271" s="102"/>
    </row>
    <row r="272" spans="1:15" ht="108">
      <c r="A272" s="95">
        <f t="shared" si="17"/>
        <v>259</v>
      </c>
      <c r="B272" s="96" t="s">
        <v>11</v>
      </c>
      <c r="C272" s="97">
        <v>100700</v>
      </c>
      <c r="D272" s="96">
        <v>4</v>
      </c>
      <c r="E272" s="104" t="s">
        <v>876</v>
      </c>
      <c r="F272" s="99" t="s">
        <v>305</v>
      </c>
      <c r="G272" s="99" t="s">
        <v>305</v>
      </c>
      <c r="H272" s="99" t="s">
        <v>877</v>
      </c>
      <c r="I272" s="100"/>
      <c r="J272" s="101"/>
      <c r="K272" s="101"/>
      <c r="L272" s="100"/>
      <c r="M272" s="100"/>
      <c r="N272" s="100"/>
      <c r="O272" s="102"/>
    </row>
    <row r="273" spans="1:19" ht="60">
      <c r="A273" s="95">
        <f t="shared" si="17"/>
        <v>260</v>
      </c>
      <c r="B273" s="96" t="s">
        <v>11</v>
      </c>
      <c r="C273" s="97">
        <v>130000</v>
      </c>
      <c r="D273" s="96">
        <v>4</v>
      </c>
      <c r="E273" s="104" t="s">
        <v>878</v>
      </c>
      <c r="F273" s="99" t="s">
        <v>306</v>
      </c>
      <c r="G273" s="99" t="s">
        <v>306</v>
      </c>
      <c r="H273" s="99" t="s">
        <v>879</v>
      </c>
      <c r="I273" s="100"/>
      <c r="J273" s="101"/>
      <c r="K273" s="101"/>
      <c r="L273" s="100"/>
      <c r="M273" s="100"/>
      <c r="N273" s="100"/>
      <c r="O273" s="102"/>
    </row>
    <row r="274" spans="1:19" ht="120">
      <c r="A274" s="95">
        <f t="shared" si="17"/>
        <v>261</v>
      </c>
      <c r="B274" s="96" t="s">
        <v>11</v>
      </c>
      <c r="C274" s="97">
        <v>23432.5</v>
      </c>
      <c r="D274" s="96">
        <v>4</v>
      </c>
      <c r="E274" s="104" t="s">
        <v>880</v>
      </c>
      <c r="F274" s="99" t="s">
        <v>307</v>
      </c>
      <c r="G274" s="99" t="s">
        <v>307</v>
      </c>
      <c r="H274" s="99" t="s">
        <v>881</v>
      </c>
      <c r="I274" s="100"/>
      <c r="J274" s="101"/>
      <c r="K274" s="101"/>
      <c r="L274" s="100"/>
      <c r="M274" s="100"/>
      <c r="N274" s="100"/>
      <c r="O274" s="102"/>
    </row>
    <row r="275" spans="1:19" ht="84">
      <c r="A275" s="95">
        <f t="shared" si="17"/>
        <v>262</v>
      </c>
      <c r="B275" s="96" t="s">
        <v>11</v>
      </c>
      <c r="C275" s="97">
        <v>25329.200000000001</v>
      </c>
      <c r="D275" s="96">
        <v>4</v>
      </c>
      <c r="E275" s="104" t="s">
        <v>882</v>
      </c>
      <c r="F275" s="99" t="s">
        <v>308</v>
      </c>
      <c r="G275" s="99" t="s">
        <v>308</v>
      </c>
      <c r="H275" s="99" t="s">
        <v>883</v>
      </c>
      <c r="I275" s="100"/>
      <c r="J275" s="101"/>
      <c r="K275" s="101"/>
      <c r="L275" s="100"/>
      <c r="M275" s="100"/>
      <c r="N275" s="100"/>
      <c r="O275" s="102"/>
    </row>
    <row r="276" spans="1:19" ht="62.4">
      <c r="A276" s="95">
        <f t="shared" si="17"/>
        <v>263</v>
      </c>
      <c r="B276" s="96" t="s">
        <v>11</v>
      </c>
      <c r="C276" s="97">
        <v>16360.5</v>
      </c>
      <c r="D276" s="96">
        <v>4</v>
      </c>
      <c r="E276" s="104" t="s">
        <v>884</v>
      </c>
      <c r="F276" s="99" t="s">
        <v>309</v>
      </c>
      <c r="G276" s="99" t="s">
        <v>309</v>
      </c>
      <c r="H276" s="99" t="s">
        <v>885</v>
      </c>
      <c r="I276" s="100"/>
      <c r="J276" s="101"/>
      <c r="K276" s="101"/>
      <c r="L276" s="100"/>
      <c r="M276" s="100"/>
      <c r="N276" s="100"/>
      <c r="O276" s="102"/>
    </row>
    <row r="277" spans="1:19" ht="93.6">
      <c r="A277" s="95">
        <f t="shared" si="17"/>
        <v>264</v>
      </c>
      <c r="B277" s="96" t="s">
        <v>11</v>
      </c>
      <c r="C277" s="97">
        <v>16360.5</v>
      </c>
      <c r="D277" s="96">
        <v>4</v>
      </c>
      <c r="E277" s="104" t="s">
        <v>886</v>
      </c>
      <c r="F277" s="99" t="s">
        <v>310</v>
      </c>
      <c r="G277" s="99" t="s">
        <v>310</v>
      </c>
      <c r="H277" s="99" t="s">
        <v>885</v>
      </c>
      <c r="I277" s="100"/>
      <c r="J277" s="101"/>
      <c r="K277" s="101"/>
      <c r="L277" s="100"/>
      <c r="M277" s="100"/>
      <c r="N277" s="100"/>
      <c r="O277" s="102"/>
    </row>
    <row r="278" spans="1:19" ht="84">
      <c r="A278" s="95">
        <f t="shared" si="17"/>
        <v>265</v>
      </c>
      <c r="B278" s="96" t="s">
        <v>11</v>
      </c>
      <c r="C278" s="97">
        <v>23829</v>
      </c>
      <c r="D278" s="96">
        <v>4</v>
      </c>
      <c r="E278" s="104" t="s">
        <v>887</v>
      </c>
      <c r="F278" s="99" t="s">
        <v>311</v>
      </c>
      <c r="G278" s="99" t="s">
        <v>311</v>
      </c>
      <c r="H278" s="99" t="s">
        <v>888</v>
      </c>
      <c r="I278" s="100"/>
      <c r="J278" s="101"/>
      <c r="K278" s="101"/>
      <c r="L278" s="100"/>
      <c r="M278" s="100"/>
      <c r="N278" s="100"/>
      <c r="O278" s="102"/>
    </row>
    <row r="279" spans="1:19" ht="62.4">
      <c r="A279" s="95">
        <f t="shared" si="17"/>
        <v>266</v>
      </c>
      <c r="B279" s="96" t="s">
        <v>11</v>
      </c>
      <c r="C279" s="97">
        <v>16360.5</v>
      </c>
      <c r="D279" s="96">
        <v>4</v>
      </c>
      <c r="E279" s="104" t="s">
        <v>889</v>
      </c>
      <c r="F279" s="99" t="s">
        <v>312</v>
      </c>
      <c r="G279" s="99" t="s">
        <v>312</v>
      </c>
      <c r="H279" s="99" t="s">
        <v>885</v>
      </c>
      <c r="I279" s="100"/>
      <c r="J279" s="101"/>
      <c r="K279" s="101"/>
      <c r="L279" s="100"/>
      <c r="M279" s="100"/>
      <c r="N279" s="100"/>
      <c r="O279" s="102"/>
    </row>
    <row r="280" spans="1:19" ht="62.4">
      <c r="A280" s="95">
        <f t="shared" si="17"/>
        <v>267</v>
      </c>
      <c r="B280" s="96" t="s">
        <v>11</v>
      </c>
      <c r="C280" s="97">
        <v>10138.700000000001</v>
      </c>
      <c r="D280" s="96">
        <v>4</v>
      </c>
      <c r="E280" s="104" t="s">
        <v>890</v>
      </c>
      <c r="F280" s="99" t="s">
        <v>313</v>
      </c>
      <c r="G280" s="99" t="s">
        <v>313</v>
      </c>
      <c r="H280" s="99" t="s">
        <v>891</v>
      </c>
      <c r="I280" s="100"/>
      <c r="J280" s="101"/>
      <c r="K280" s="101"/>
      <c r="L280" s="100"/>
      <c r="M280" s="100"/>
      <c r="N280" s="100"/>
      <c r="O280" s="102"/>
    </row>
    <row r="281" spans="1:19" ht="62.4">
      <c r="A281" s="95">
        <f t="shared" si="17"/>
        <v>268</v>
      </c>
      <c r="B281" s="96" t="s">
        <v>11</v>
      </c>
      <c r="C281" s="97">
        <v>12582.7</v>
      </c>
      <c r="D281" s="96">
        <v>4</v>
      </c>
      <c r="E281" s="104" t="s">
        <v>892</v>
      </c>
      <c r="F281" s="99" t="s">
        <v>314</v>
      </c>
      <c r="G281" s="99" t="s">
        <v>314</v>
      </c>
      <c r="H281" s="99" t="s">
        <v>893</v>
      </c>
      <c r="I281" s="100"/>
      <c r="J281" s="101"/>
      <c r="K281" s="101"/>
      <c r="L281" s="100"/>
      <c r="M281" s="100"/>
      <c r="N281" s="100"/>
      <c r="O281" s="102"/>
    </row>
    <row r="282" spans="1:19" ht="62.4">
      <c r="A282" s="95">
        <f t="shared" si="17"/>
        <v>269</v>
      </c>
      <c r="B282" s="96" t="s">
        <v>11</v>
      </c>
      <c r="C282" s="97">
        <v>19002.099999999999</v>
      </c>
      <c r="D282" s="96">
        <v>4</v>
      </c>
      <c r="E282" s="104" t="s">
        <v>894</v>
      </c>
      <c r="F282" s="99" t="s">
        <v>315</v>
      </c>
      <c r="G282" s="99" t="s">
        <v>315</v>
      </c>
      <c r="H282" s="99" t="s">
        <v>895</v>
      </c>
      <c r="I282" s="100"/>
      <c r="J282" s="101"/>
      <c r="K282" s="101"/>
      <c r="L282" s="100"/>
      <c r="M282" s="100"/>
      <c r="N282" s="100"/>
      <c r="O282" s="102"/>
    </row>
    <row r="283" spans="1:19" ht="62.4">
      <c r="A283" s="95">
        <f t="shared" si="17"/>
        <v>270</v>
      </c>
      <c r="B283" s="96" t="s">
        <v>11</v>
      </c>
      <c r="C283" s="97">
        <v>10329.799999999999</v>
      </c>
      <c r="D283" s="96">
        <v>4</v>
      </c>
      <c r="E283" s="104" t="s">
        <v>896</v>
      </c>
      <c r="F283" s="99" t="s">
        <v>316</v>
      </c>
      <c r="G283" s="99" t="s">
        <v>316</v>
      </c>
      <c r="H283" s="99" t="s">
        <v>897</v>
      </c>
      <c r="I283" s="100"/>
      <c r="J283" s="101"/>
      <c r="K283" s="101"/>
      <c r="L283" s="100"/>
      <c r="M283" s="100"/>
      <c r="N283" s="100"/>
      <c r="O283" s="102"/>
    </row>
    <row r="284" spans="1:19" ht="78">
      <c r="A284" s="95">
        <f t="shared" si="17"/>
        <v>271</v>
      </c>
      <c r="B284" s="96" t="s">
        <v>11</v>
      </c>
      <c r="C284" s="97">
        <v>9769.5</v>
      </c>
      <c r="D284" s="96">
        <v>4</v>
      </c>
      <c r="E284" s="104" t="s">
        <v>900</v>
      </c>
      <c r="F284" s="99" t="s">
        <v>317</v>
      </c>
      <c r="G284" s="99" t="s">
        <v>317</v>
      </c>
      <c r="H284" s="99" t="s">
        <v>899</v>
      </c>
      <c r="I284" s="100"/>
      <c r="J284" s="101"/>
      <c r="K284" s="101"/>
      <c r="L284" s="100"/>
      <c r="M284" s="100"/>
      <c r="N284" s="100"/>
      <c r="O284" s="102"/>
    </row>
    <row r="285" spans="1:19" ht="78">
      <c r="A285" s="95">
        <f t="shared" si="17"/>
        <v>272</v>
      </c>
      <c r="B285" s="96" t="s">
        <v>11</v>
      </c>
      <c r="C285" s="97">
        <v>7709</v>
      </c>
      <c r="D285" s="96">
        <v>4</v>
      </c>
      <c r="E285" s="104" t="s">
        <v>898</v>
      </c>
      <c r="F285" s="99" t="s">
        <v>318</v>
      </c>
      <c r="G285" s="99" t="s">
        <v>318</v>
      </c>
      <c r="H285" s="99" t="s">
        <v>899</v>
      </c>
      <c r="I285" s="100"/>
      <c r="J285" s="101"/>
      <c r="K285" s="101"/>
      <c r="L285" s="100"/>
      <c r="M285" s="100"/>
      <c r="N285" s="100"/>
      <c r="O285" s="102"/>
    </row>
    <row r="286" spans="1:19" ht="78">
      <c r="A286" s="95">
        <f t="shared" si="17"/>
        <v>273</v>
      </c>
      <c r="B286" s="96" t="s">
        <v>11</v>
      </c>
      <c r="C286" s="97">
        <v>7709</v>
      </c>
      <c r="D286" s="96">
        <v>4</v>
      </c>
      <c r="E286" s="104" t="s">
        <v>901</v>
      </c>
      <c r="F286" s="99" t="s">
        <v>319</v>
      </c>
      <c r="G286" s="99" t="s">
        <v>319</v>
      </c>
      <c r="H286" s="99" t="s">
        <v>902</v>
      </c>
      <c r="I286" s="100"/>
      <c r="J286" s="101"/>
      <c r="K286" s="101"/>
      <c r="L286" s="100"/>
      <c r="M286" s="100"/>
      <c r="N286" s="100"/>
      <c r="O286" s="102"/>
    </row>
    <row r="287" spans="1:19" ht="78">
      <c r="A287" s="95">
        <f t="shared" si="17"/>
        <v>274</v>
      </c>
      <c r="B287" s="96" t="s">
        <v>11</v>
      </c>
      <c r="C287" s="97">
        <v>7709</v>
      </c>
      <c r="D287" s="96">
        <v>4</v>
      </c>
      <c r="E287" s="104" t="s">
        <v>903</v>
      </c>
      <c r="F287" s="99" t="s">
        <v>320</v>
      </c>
      <c r="G287" s="99" t="s">
        <v>320</v>
      </c>
      <c r="H287" s="99" t="s">
        <v>904</v>
      </c>
      <c r="I287" s="100"/>
      <c r="J287" s="101"/>
      <c r="K287" s="101"/>
      <c r="L287" s="100"/>
      <c r="M287" s="100"/>
      <c r="N287" s="100"/>
      <c r="O287" s="102"/>
    </row>
    <row r="288" spans="1:19" s="36" customFormat="1" ht="62.4">
      <c r="A288" s="95">
        <f t="shared" si="17"/>
        <v>275</v>
      </c>
      <c r="B288" s="96" t="s">
        <v>11</v>
      </c>
      <c r="C288" s="97">
        <v>8087.3</v>
      </c>
      <c r="D288" s="96">
        <v>4</v>
      </c>
      <c r="E288" s="104" t="s">
        <v>908</v>
      </c>
      <c r="F288" s="99" t="s">
        <v>321</v>
      </c>
      <c r="G288" s="99" t="s">
        <v>321</v>
      </c>
      <c r="H288" s="99" t="s">
        <v>909</v>
      </c>
      <c r="I288" s="100"/>
      <c r="J288" s="101"/>
      <c r="K288" s="101"/>
      <c r="L288" s="100"/>
      <c r="M288" s="100"/>
      <c r="N288" s="100"/>
      <c r="O288" s="102"/>
      <c r="P288" s="57"/>
      <c r="Q288" s="56"/>
      <c r="R288" s="56"/>
      <c r="S288" s="56"/>
    </row>
    <row r="289" spans="1:15" ht="62.4">
      <c r="A289" s="95">
        <f t="shared" si="17"/>
        <v>276</v>
      </c>
      <c r="B289" s="96" t="s">
        <v>11</v>
      </c>
      <c r="C289" s="97">
        <v>11372.4</v>
      </c>
      <c r="D289" s="96">
        <v>4</v>
      </c>
      <c r="E289" s="104" t="s">
        <v>905</v>
      </c>
      <c r="F289" s="99" t="s">
        <v>910</v>
      </c>
      <c r="G289" s="99" t="s">
        <v>910</v>
      </c>
      <c r="H289" s="99" t="s">
        <v>899</v>
      </c>
      <c r="I289" s="100"/>
      <c r="J289" s="101"/>
      <c r="K289" s="101"/>
      <c r="L289" s="100"/>
      <c r="M289" s="100"/>
      <c r="N289" s="100"/>
      <c r="O289" s="102"/>
    </row>
    <row r="290" spans="1:15" ht="78">
      <c r="A290" s="95">
        <f t="shared" si="17"/>
        <v>277</v>
      </c>
      <c r="B290" s="96" t="s">
        <v>11</v>
      </c>
      <c r="C290" s="97">
        <v>8586.5</v>
      </c>
      <c r="D290" s="96">
        <v>4</v>
      </c>
      <c r="E290" s="104" t="s">
        <v>906</v>
      </c>
      <c r="F290" s="99" t="s">
        <v>911</v>
      </c>
      <c r="G290" s="99" t="s">
        <v>911</v>
      </c>
      <c r="H290" s="99" t="s">
        <v>907</v>
      </c>
      <c r="I290" s="100"/>
      <c r="J290" s="101"/>
      <c r="K290" s="101"/>
      <c r="L290" s="100"/>
      <c r="M290" s="100"/>
      <c r="N290" s="100"/>
      <c r="O290" s="102"/>
    </row>
    <row r="291" spans="1:15" ht="78">
      <c r="A291" s="95">
        <f t="shared" si="17"/>
        <v>278</v>
      </c>
      <c r="B291" s="96" t="s">
        <v>11</v>
      </c>
      <c r="C291" s="97">
        <v>9896.9</v>
      </c>
      <c r="D291" s="96">
        <v>4</v>
      </c>
      <c r="E291" s="104" t="s">
        <v>912</v>
      </c>
      <c r="F291" s="99" t="s">
        <v>322</v>
      </c>
      <c r="G291" s="99" t="s">
        <v>322</v>
      </c>
      <c r="H291" s="99" t="s">
        <v>913</v>
      </c>
      <c r="I291" s="100"/>
      <c r="J291" s="101"/>
      <c r="K291" s="101"/>
      <c r="L291" s="100"/>
      <c r="M291" s="100"/>
      <c r="N291" s="100"/>
      <c r="O291" s="102"/>
    </row>
    <row r="292" spans="1:15" ht="78">
      <c r="A292" s="95">
        <f t="shared" si="17"/>
        <v>279</v>
      </c>
      <c r="B292" s="96" t="s">
        <v>11</v>
      </c>
      <c r="C292" s="97">
        <v>42810.3</v>
      </c>
      <c r="D292" s="96">
        <v>4</v>
      </c>
      <c r="E292" s="104" t="s">
        <v>914</v>
      </c>
      <c r="F292" s="99" t="s">
        <v>323</v>
      </c>
      <c r="G292" s="99" t="s">
        <v>323</v>
      </c>
      <c r="H292" s="99" t="s">
        <v>915</v>
      </c>
      <c r="I292" s="100"/>
      <c r="J292" s="101"/>
      <c r="K292" s="101"/>
      <c r="L292" s="100"/>
      <c r="M292" s="100"/>
      <c r="N292" s="100"/>
      <c r="O292" s="102"/>
    </row>
    <row r="293" spans="1:15" ht="78">
      <c r="A293" s="95">
        <f t="shared" si="17"/>
        <v>280</v>
      </c>
      <c r="B293" s="96" t="s">
        <v>11</v>
      </c>
      <c r="C293" s="97">
        <v>10845.9</v>
      </c>
      <c r="D293" s="96">
        <v>4</v>
      </c>
      <c r="E293" s="104" t="s">
        <v>916</v>
      </c>
      <c r="F293" s="99" t="s">
        <v>324</v>
      </c>
      <c r="G293" s="99" t="s">
        <v>324</v>
      </c>
      <c r="H293" s="99" t="s">
        <v>917</v>
      </c>
      <c r="I293" s="100"/>
      <c r="J293" s="101"/>
      <c r="K293" s="101"/>
      <c r="L293" s="100"/>
      <c r="M293" s="100"/>
      <c r="N293" s="100"/>
      <c r="O293" s="102"/>
    </row>
    <row r="294" spans="1:15" ht="62.4">
      <c r="A294" s="95">
        <f t="shared" si="17"/>
        <v>281</v>
      </c>
      <c r="B294" s="96" t="s">
        <v>11</v>
      </c>
      <c r="C294" s="97">
        <v>9094.7999999999993</v>
      </c>
      <c r="D294" s="96">
        <v>4</v>
      </c>
      <c r="E294" s="104" t="s">
        <v>918</v>
      </c>
      <c r="F294" s="99" t="s">
        <v>325</v>
      </c>
      <c r="G294" s="99" t="s">
        <v>325</v>
      </c>
      <c r="H294" s="99" t="s">
        <v>919</v>
      </c>
      <c r="I294" s="100"/>
      <c r="J294" s="101"/>
      <c r="K294" s="101"/>
      <c r="L294" s="100"/>
      <c r="M294" s="100"/>
      <c r="N294" s="100"/>
      <c r="O294" s="102"/>
    </row>
    <row r="295" spans="1:15" ht="93.6">
      <c r="A295" s="95">
        <f t="shared" si="17"/>
        <v>282</v>
      </c>
      <c r="B295" s="96" t="s">
        <v>11</v>
      </c>
      <c r="C295" s="97">
        <v>20277.400000000001</v>
      </c>
      <c r="D295" s="96">
        <v>4</v>
      </c>
      <c r="E295" s="104" t="s">
        <v>920</v>
      </c>
      <c r="F295" s="99" t="s">
        <v>326</v>
      </c>
      <c r="G295" s="99" t="s">
        <v>326</v>
      </c>
      <c r="H295" s="99" t="s">
        <v>921</v>
      </c>
      <c r="I295" s="100"/>
      <c r="J295" s="101"/>
      <c r="K295" s="101"/>
      <c r="L295" s="100"/>
      <c r="M295" s="100"/>
      <c r="N295" s="100"/>
      <c r="O295" s="102"/>
    </row>
    <row r="296" spans="1:15" ht="93.6">
      <c r="A296" s="95">
        <f t="shared" si="17"/>
        <v>283</v>
      </c>
      <c r="B296" s="96" t="s">
        <v>11</v>
      </c>
      <c r="C296" s="97">
        <v>20306</v>
      </c>
      <c r="D296" s="96">
        <v>4</v>
      </c>
      <c r="E296" s="104" t="s">
        <v>922</v>
      </c>
      <c r="F296" s="99" t="s">
        <v>327</v>
      </c>
      <c r="G296" s="99" t="s">
        <v>327</v>
      </c>
      <c r="H296" s="99" t="s">
        <v>923</v>
      </c>
      <c r="I296" s="100"/>
      <c r="J296" s="101"/>
      <c r="K296" s="101"/>
      <c r="L296" s="100"/>
      <c r="M296" s="100"/>
      <c r="N296" s="100"/>
      <c r="O296" s="102"/>
    </row>
    <row r="297" spans="1:15" ht="228">
      <c r="A297" s="95">
        <f t="shared" si="17"/>
        <v>284</v>
      </c>
      <c r="B297" s="96" t="s">
        <v>11</v>
      </c>
      <c r="C297" s="97">
        <v>9215.7000000000007</v>
      </c>
      <c r="D297" s="96">
        <v>4</v>
      </c>
      <c r="E297" s="104" t="s">
        <v>924</v>
      </c>
      <c r="F297" s="99" t="s">
        <v>328</v>
      </c>
      <c r="G297" s="99" t="s">
        <v>328</v>
      </c>
      <c r="H297" s="99" t="s">
        <v>925</v>
      </c>
      <c r="I297" s="100"/>
      <c r="J297" s="101"/>
      <c r="K297" s="101"/>
      <c r="L297" s="100"/>
      <c r="M297" s="100"/>
      <c r="N297" s="100"/>
      <c r="O297" s="102"/>
    </row>
    <row r="298" spans="1:15" ht="62.4">
      <c r="A298" s="95">
        <f t="shared" si="17"/>
        <v>285</v>
      </c>
      <c r="B298" s="96" t="s">
        <v>11</v>
      </c>
      <c r="C298" s="97">
        <v>9011.6</v>
      </c>
      <c r="D298" s="96">
        <v>4</v>
      </c>
      <c r="E298" s="104" t="s">
        <v>926</v>
      </c>
      <c r="F298" s="99" t="s">
        <v>329</v>
      </c>
      <c r="G298" s="99" t="s">
        <v>329</v>
      </c>
      <c r="H298" s="99" t="s">
        <v>927</v>
      </c>
      <c r="I298" s="100"/>
      <c r="J298" s="101"/>
      <c r="K298" s="101"/>
      <c r="L298" s="100"/>
      <c r="M298" s="100"/>
      <c r="N298" s="100"/>
      <c r="O298" s="102"/>
    </row>
    <row r="299" spans="1:15" ht="72">
      <c r="A299" s="95">
        <f t="shared" si="17"/>
        <v>286</v>
      </c>
      <c r="B299" s="96" t="s">
        <v>11</v>
      </c>
      <c r="C299" s="97">
        <v>9248.2000000000007</v>
      </c>
      <c r="D299" s="96">
        <v>4</v>
      </c>
      <c r="E299" s="104" t="s">
        <v>928</v>
      </c>
      <c r="F299" s="99" t="s">
        <v>330</v>
      </c>
      <c r="G299" s="99" t="s">
        <v>330</v>
      </c>
      <c r="H299" s="99" t="s">
        <v>929</v>
      </c>
      <c r="I299" s="100"/>
      <c r="J299" s="101"/>
      <c r="K299" s="101"/>
      <c r="L299" s="100"/>
      <c r="M299" s="100"/>
      <c r="N299" s="100"/>
      <c r="O299" s="102"/>
    </row>
    <row r="300" spans="1:15" ht="62.4">
      <c r="A300" s="95">
        <f t="shared" si="17"/>
        <v>287</v>
      </c>
      <c r="B300" s="96" t="s">
        <v>11</v>
      </c>
      <c r="C300" s="97">
        <v>7788.3</v>
      </c>
      <c r="D300" s="96">
        <v>4</v>
      </c>
      <c r="E300" s="104" t="s">
        <v>930</v>
      </c>
      <c r="F300" s="99" t="s">
        <v>331</v>
      </c>
      <c r="G300" s="99" t="s">
        <v>331</v>
      </c>
      <c r="H300" s="99" t="s">
        <v>931</v>
      </c>
      <c r="I300" s="100"/>
      <c r="J300" s="101"/>
      <c r="K300" s="101"/>
      <c r="L300" s="100"/>
      <c r="M300" s="100"/>
      <c r="N300" s="100"/>
      <c r="O300" s="102"/>
    </row>
    <row r="301" spans="1:15" ht="62.4">
      <c r="A301" s="95">
        <f t="shared" si="17"/>
        <v>288</v>
      </c>
      <c r="B301" s="96" t="s">
        <v>11</v>
      </c>
      <c r="C301" s="97">
        <v>8292.7000000000007</v>
      </c>
      <c r="D301" s="96">
        <v>4</v>
      </c>
      <c r="E301" s="104" t="s">
        <v>932</v>
      </c>
      <c r="F301" s="99" t="s">
        <v>332</v>
      </c>
      <c r="G301" s="99" t="s">
        <v>332</v>
      </c>
      <c r="H301" s="99" t="s">
        <v>927</v>
      </c>
      <c r="I301" s="100"/>
      <c r="J301" s="101"/>
      <c r="K301" s="101"/>
      <c r="L301" s="100"/>
      <c r="M301" s="100"/>
      <c r="N301" s="100"/>
      <c r="O301" s="102"/>
    </row>
    <row r="302" spans="1:15" ht="62.4">
      <c r="A302" s="95">
        <f t="shared" si="17"/>
        <v>289</v>
      </c>
      <c r="B302" s="96" t="s">
        <v>11</v>
      </c>
      <c r="C302" s="97">
        <v>7679.1</v>
      </c>
      <c r="D302" s="96">
        <v>4</v>
      </c>
      <c r="E302" s="104" t="s">
        <v>933</v>
      </c>
      <c r="F302" s="99" t="s">
        <v>333</v>
      </c>
      <c r="G302" s="99" t="s">
        <v>333</v>
      </c>
      <c r="H302" s="99" t="s">
        <v>927</v>
      </c>
      <c r="I302" s="100"/>
      <c r="J302" s="101"/>
      <c r="K302" s="101"/>
      <c r="L302" s="100"/>
      <c r="M302" s="100"/>
      <c r="N302" s="100"/>
      <c r="O302" s="102"/>
    </row>
    <row r="303" spans="1:15" ht="62.4">
      <c r="A303" s="95">
        <f t="shared" si="17"/>
        <v>290</v>
      </c>
      <c r="B303" s="96" t="s">
        <v>11</v>
      </c>
      <c r="C303" s="97">
        <v>9409.4</v>
      </c>
      <c r="D303" s="96">
        <v>4</v>
      </c>
      <c r="E303" s="104" t="s">
        <v>934</v>
      </c>
      <c r="F303" s="99" t="s">
        <v>334</v>
      </c>
      <c r="G303" s="99" t="s">
        <v>334</v>
      </c>
      <c r="H303" s="99" t="s">
        <v>927</v>
      </c>
      <c r="I303" s="100"/>
      <c r="J303" s="101"/>
      <c r="K303" s="101"/>
      <c r="L303" s="100"/>
      <c r="M303" s="100"/>
      <c r="N303" s="100"/>
      <c r="O303" s="102"/>
    </row>
    <row r="304" spans="1:15" ht="78">
      <c r="A304" s="95">
        <f t="shared" si="17"/>
        <v>291</v>
      </c>
      <c r="B304" s="96" t="s">
        <v>11</v>
      </c>
      <c r="C304" s="97">
        <v>5736.9</v>
      </c>
      <c r="D304" s="96">
        <v>4</v>
      </c>
      <c r="E304" s="104" t="s">
        <v>940</v>
      </c>
      <c r="F304" s="99" t="s">
        <v>335</v>
      </c>
      <c r="G304" s="99" t="s">
        <v>335</v>
      </c>
      <c r="H304" s="99" t="s">
        <v>941</v>
      </c>
      <c r="I304" s="100"/>
      <c r="J304" s="101"/>
      <c r="K304" s="101"/>
      <c r="L304" s="100"/>
      <c r="M304" s="100"/>
      <c r="N304" s="100"/>
      <c r="O304" s="102"/>
    </row>
    <row r="305" spans="1:15" ht="78">
      <c r="A305" s="95">
        <f t="shared" si="17"/>
        <v>292</v>
      </c>
      <c r="B305" s="96" t="s">
        <v>11</v>
      </c>
      <c r="C305" s="97">
        <v>5736.9</v>
      </c>
      <c r="D305" s="96">
        <v>4</v>
      </c>
      <c r="E305" s="104" t="s">
        <v>938</v>
      </c>
      <c r="F305" s="99" t="s">
        <v>336</v>
      </c>
      <c r="G305" s="99" t="s">
        <v>336</v>
      </c>
      <c r="H305" s="99" t="s">
        <v>939</v>
      </c>
      <c r="I305" s="100"/>
      <c r="J305" s="101"/>
      <c r="K305" s="101"/>
      <c r="L305" s="100"/>
      <c r="M305" s="100"/>
      <c r="N305" s="100"/>
      <c r="O305" s="102"/>
    </row>
    <row r="306" spans="1:15" ht="62.4">
      <c r="A306" s="95">
        <f t="shared" si="17"/>
        <v>293</v>
      </c>
      <c r="B306" s="96" t="s">
        <v>11</v>
      </c>
      <c r="C306" s="97">
        <v>6852.3</v>
      </c>
      <c r="D306" s="96">
        <v>4</v>
      </c>
      <c r="E306" s="104" t="s">
        <v>936</v>
      </c>
      <c r="F306" s="99" t="s">
        <v>337</v>
      </c>
      <c r="G306" s="99" t="s">
        <v>337</v>
      </c>
      <c r="H306" s="99" t="s">
        <v>937</v>
      </c>
      <c r="I306" s="100"/>
      <c r="J306" s="101"/>
      <c r="K306" s="101"/>
      <c r="L306" s="100"/>
      <c r="M306" s="100"/>
      <c r="N306" s="100"/>
      <c r="O306" s="102"/>
    </row>
    <row r="307" spans="1:15">
      <c r="A307" s="95">
        <f t="shared" si="17"/>
        <v>294</v>
      </c>
      <c r="B307" s="96" t="s">
        <v>11</v>
      </c>
      <c r="C307" s="97">
        <v>4941.3</v>
      </c>
      <c r="D307" s="96">
        <v>4</v>
      </c>
      <c r="E307" s="107"/>
      <c r="F307" s="99" t="s">
        <v>338</v>
      </c>
      <c r="G307" s="99" t="s">
        <v>338</v>
      </c>
      <c r="H307" s="99" t="s">
        <v>339</v>
      </c>
      <c r="I307" s="100"/>
      <c r="J307" s="101"/>
      <c r="K307" s="101"/>
      <c r="L307" s="100"/>
      <c r="M307" s="100"/>
      <c r="N307" s="100"/>
      <c r="O307" s="102"/>
    </row>
    <row r="308" spans="1:15" ht="78">
      <c r="A308" s="95">
        <f t="shared" si="17"/>
        <v>295</v>
      </c>
      <c r="B308" s="96" t="s">
        <v>11</v>
      </c>
      <c r="C308" s="97">
        <v>9011.6</v>
      </c>
      <c r="D308" s="96">
        <v>4</v>
      </c>
      <c r="E308" s="104" t="s">
        <v>935</v>
      </c>
      <c r="F308" s="99" t="s">
        <v>340</v>
      </c>
      <c r="G308" s="99" t="s">
        <v>340</v>
      </c>
      <c r="H308" s="99" t="s">
        <v>927</v>
      </c>
      <c r="I308" s="100"/>
      <c r="J308" s="101"/>
      <c r="K308" s="101"/>
      <c r="L308" s="100"/>
      <c r="M308" s="100"/>
      <c r="N308" s="100"/>
      <c r="O308" s="102"/>
    </row>
    <row r="309" spans="1:15" ht="78">
      <c r="A309" s="95">
        <f t="shared" si="17"/>
        <v>296</v>
      </c>
      <c r="B309" s="96" t="s">
        <v>11</v>
      </c>
      <c r="C309" s="97">
        <v>14185.6</v>
      </c>
      <c r="D309" s="96">
        <v>4</v>
      </c>
      <c r="E309" s="104" t="s">
        <v>942</v>
      </c>
      <c r="F309" s="99" t="s">
        <v>341</v>
      </c>
      <c r="G309" s="99" t="s">
        <v>341</v>
      </c>
      <c r="H309" s="99" t="s">
        <v>943</v>
      </c>
      <c r="I309" s="100"/>
      <c r="J309" s="101"/>
      <c r="K309" s="101"/>
      <c r="L309" s="100"/>
      <c r="M309" s="100"/>
      <c r="N309" s="100"/>
      <c r="O309" s="102"/>
    </row>
    <row r="310" spans="1:15" ht="62.4">
      <c r="A310" s="95">
        <f t="shared" si="17"/>
        <v>297</v>
      </c>
      <c r="B310" s="96" t="s">
        <v>11</v>
      </c>
      <c r="C310" s="97">
        <v>21453.9</v>
      </c>
      <c r="D310" s="96">
        <v>4</v>
      </c>
      <c r="E310" s="104" t="s">
        <v>944</v>
      </c>
      <c r="F310" s="99" t="s">
        <v>342</v>
      </c>
      <c r="G310" s="99" t="s">
        <v>342</v>
      </c>
      <c r="H310" s="99" t="s">
        <v>945</v>
      </c>
      <c r="I310" s="100"/>
      <c r="J310" s="101"/>
      <c r="K310" s="101"/>
      <c r="L310" s="100"/>
      <c r="M310" s="100"/>
      <c r="N310" s="100"/>
      <c r="O310" s="102"/>
    </row>
    <row r="311" spans="1:15" ht="78">
      <c r="A311" s="95">
        <f t="shared" si="17"/>
        <v>298</v>
      </c>
      <c r="B311" s="96" t="s">
        <v>11</v>
      </c>
      <c r="C311" s="97">
        <v>13574.6</v>
      </c>
      <c r="D311" s="96">
        <v>4</v>
      </c>
      <c r="E311" s="104" t="s">
        <v>946</v>
      </c>
      <c r="F311" s="99" t="s">
        <v>343</v>
      </c>
      <c r="G311" s="99" t="s">
        <v>343</v>
      </c>
      <c r="H311" s="99" t="s">
        <v>947</v>
      </c>
      <c r="I311" s="100"/>
      <c r="J311" s="101"/>
      <c r="K311" s="101"/>
      <c r="L311" s="100"/>
      <c r="M311" s="100"/>
      <c r="N311" s="100"/>
      <c r="O311" s="102"/>
    </row>
    <row r="312" spans="1:15" ht="93.6">
      <c r="A312" s="95">
        <f t="shared" si="17"/>
        <v>299</v>
      </c>
      <c r="B312" s="96" t="s">
        <v>11</v>
      </c>
      <c r="C312" s="97">
        <v>8810.1</v>
      </c>
      <c r="D312" s="96">
        <v>4</v>
      </c>
      <c r="E312" s="104" t="s">
        <v>948</v>
      </c>
      <c r="F312" s="99" t="s">
        <v>344</v>
      </c>
      <c r="G312" s="99" t="s">
        <v>344</v>
      </c>
      <c r="H312" s="99" t="s">
        <v>949</v>
      </c>
      <c r="I312" s="100"/>
      <c r="J312" s="101"/>
      <c r="K312" s="101"/>
      <c r="L312" s="100"/>
      <c r="M312" s="100"/>
      <c r="N312" s="100"/>
      <c r="O312" s="102"/>
    </row>
    <row r="313" spans="1:15" ht="78">
      <c r="A313" s="95">
        <f t="shared" si="17"/>
        <v>300</v>
      </c>
      <c r="B313" s="96" t="s">
        <v>11</v>
      </c>
      <c r="C313" s="97">
        <v>8777.6</v>
      </c>
      <c r="D313" s="96">
        <v>4</v>
      </c>
      <c r="E313" s="104" t="s">
        <v>950</v>
      </c>
      <c r="F313" s="99" t="s">
        <v>345</v>
      </c>
      <c r="G313" s="99" t="s">
        <v>345</v>
      </c>
      <c r="H313" s="99" t="s">
        <v>951</v>
      </c>
      <c r="I313" s="100"/>
      <c r="J313" s="101"/>
      <c r="K313" s="101"/>
      <c r="L313" s="100"/>
      <c r="M313" s="100"/>
      <c r="N313" s="100"/>
      <c r="O313" s="102"/>
    </row>
    <row r="314" spans="1:15" ht="78">
      <c r="A314" s="95">
        <f t="shared" si="17"/>
        <v>301</v>
      </c>
      <c r="B314" s="96" t="s">
        <v>11</v>
      </c>
      <c r="C314" s="97">
        <v>9185.7999999999993</v>
      </c>
      <c r="D314" s="96">
        <v>4</v>
      </c>
      <c r="E314" s="104" t="s">
        <v>952</v>
      </c>
      <c r="F314" s="99" t="s">
        <v>346</v>
      </c>
      <c r="G314" s="99" t="s">
        <v>346</v>
      </c>
      <c r="H314" s="99" t="s">
        <v>951</v>
      </c>
      <c r="I314" s="100"/>
      <c r="J314" s="101"/>
      <c r="K314" s="101"/>
      <c r="L314" s="100"/>
      <c r="M314" s="100"/>
      <c r="N314" s="100"/>
      <c r="O314" s="102"/>
    </row>
    <row r="315" spans="1:15" ht="78">
      <c r="A315" s="95">
        <f t="shared" si="17"/>
        <v>302</v>
      </c>
      <c r="B315" s="96" t="s">
        <v>11</v>
      </c>
      <c r="C315" s="97">
        <v>8777.6</v>
      </c>
      <c r="D315" s="96">
        <v>4</v>
      </c>
      <c r="E315" s="104" t="s">
        <v>953</v>
      </c>
      <c r="F315" s="99" t="s">
        <v>347</v>
      </c>
      <c r="G315" s="99" t="s">
        <v>347</v>
      </c>
      <c r="H315" s="99" t="s">
        <v>951</v>
      </c>
      <c r="I315" s="100"/>
      <c r="J315" s="101"/>
      <c r="K315" s="101"/>
      <c r="L315" s="100"/>
      <c r="M315" s="100"/>
      <c r="N315" s="100"/>
      <c r="O315" s="102"/>
    </row>
    <row r="316" spans="1:15" ht="93.6">
      <c r="A316" s="95">
        <f t="shared" si="17"/>
        <v>303</v>
      </c>
      <c r="B316" s="96" t="s">
        <v>11</v>
      </c>
      <c r="C316" s="97">
        <v>9185.7999999999993</v>
      </c>
      <c r="D316" s="96">
        <v>4</v>
      </c>
      <c r="E316" s="104" t="s">
        <v>954</v>
      </c>
      <c r="F316" s="99" t="s">
        <v>348</v>
      </c>
      <c r="G316" s="99" t="s">
        <v>348</v>
      </c>
      <c r="H316" s="99" t="s">
        <v>955</v>
      </c>
      <c r="I316" s="100"/>
      <c r="J316" s="101"/>
      <c r="K316" s="101"/>
      <c r="L316" s="100"/>
      <c r="M316" s="100"/>
      <c r="N316" s="100"/>
      <c r="O316" s="102"/>
    </row>
    <row r="317" spans="1:15" ht="78">
      <c r="A317" s="95">
        <f t="shared" si="17"/>
        <v>304</v>
      </c>
      <c r="B317" s="96" t="s">
        <v>11</v>
      </c>
      <c r="C317" s="97">
        <v>9345.7000000000007</v>
      </c>
      <c r="D317" s="96">
        <v>4</v>
      </c>
      <c r="E317" s="104" t="s">
        <v>956</v>
      </c>
      <c r="F317" s="99" t="s">
        <v>349</v>
      </c>
      <c r="G317" s="99" t="s">
        <v>349</v>
      </c>
      <c r="H317" s="99" t="s">
        <v>951</v>
      </c>
      <c r="I317" s="100"/>
      <c r="J317" s="101"/>
      <c r="K317" s="101"/>
      <c r="L317" s="100"/>
      <c r="M317" s="100"/>
      <c r="N317" s="100"/>
      <c r="O317" s="102"/>
    </row>
    <row r="318" spans="1:15" ht="109.2">
      <c r="A318" s="95">
        <f t="shared" si="17"/>
        <v>305</v>
      </c>
      <c r="B318" s="96" t="s">
        <v>11</v>
      </c>
      <c r="C318" s="97">
        <v>8810.1</v>
      </c>
      <c r="D318" s="96">
        <v>4</v>
      </c>
      <c r="E318" s="104" t="s">
        <v>957</v>
      </c>
      <c r="F318" s="99" t="s">
        <v>350</v>
      </c>
      <c r="G318" s="99" t="s">
        <v>350</v>
      </c>
      <c r="H318" s="99" t="s">
        <v>951</v>
      </c>
      <c r="I318" s="100"/>
      <c r="J318" s="101"/>
      <c r="K318" s="101"/>
      <c r="L318" s="100"/>
      <c r="M318" s="100"/>
      <c r="N318" s="100"/>
      <c r="O318" s="102"/>
    </row>
    <row r="319" spans="1:15" ht="62.4">
      <c r="A319" s="95">
        <f t="shared" si="17"/>
        <v>306</v>
      </c>
      <c r="B319" s="96" t="s">
        <v>11</v>
      </c>
      <c r="C319" s="97">
        <v>20840.3</v>
      </c>
      <c r="D319" s="96">
        <v>4</v>
      </c>
      <c r="E319" s="104" t="s">
        <v>958</v>
      </c>
      <c r="F319" s="99" t="s">
        <v>351</v>
      </c>
      <c r="G319" s="99" t="s">
        <v>351</v>
      </c>
      <c r="H319" s="99" t="s">
        <v>959</v>
      </c>
      <c r="I319" s="100"/>
      <c r="J319" s="101"/>
      <c r="K319" s="101"/>
      <c r="L319" s="100"/>
      <c r="M319" s="100"/>
      <c r="N319" s="100"/>
      <c r="O319" s="102"/>
    </row>
    <row r="320" spans="1:15" ht="78">
      <c r="A320" s="95">
        <f t="shared" si="17"/>
        <v>307</v>
      </c>
      <c r="B320" s="96" t="s">
        <v>11</v>
      </c>
      <c r="C320" s="97">
        <v>23062</v>
      </c>
      <c r="D320" s="96">
        <v>4</v>
      </c>
      <c r="E320" s="104" t="s">
        <v>960</v>
      </c>
      <c r="F320" s="99" t="s">
        <v>352</v>
      </c>
      <c r="G320" s="99" t="s">
        <v>352</v>
      </c>
      <c r="H320" s="99" t="s">
        <v>961</v>
      </c>
      <c r="I320" s="100"/>
      <c r="J320" s="101"/>
      <c r="K320" s="101"/>
      <c r="L320" s="100"/>
      <c r="M320" s="100"/>
      <c r="N320" s="100"/>
      <c r="O320" s="102"/>
    </row>
    <row r="321" spans="1:15" ht="96">
      <c r="A321" s="95">
        <f t="shared" si="17"/>
        <v>308</v>
      </c>
      <c r="B321" s="96" t="s">
        <v>11</v>
      </c>
      <c r="C321" s="97">
        <v>3640</v>
      </c>
      <c r="D321" s="96">
        <v>4</v>
      </c>
      <c r="E321" s="104" t="s">
        <v>966</v>
      </c>
      <c r="F321" s="99" t="s">
        <v>353</v>
      </c>
      <c r="G321" s="99" t="s">
        <v>353</v>
      </c>
      <c r="H321" s="99" t="s">
        <v>967</v>
      </c>
      <c r="I321" s="100"/>
      <c r="J321" s="101"/>
      <c r="K321" s="101"/>
      <c r="L321" s="100"/>
      <c r="M321" s="100"/>
      <c r="N321" s="100"/>
      <c r="O321" s="102"/>
    </row>
    <row r="322" spans="1:15" ht="78">
      <c r="A322" s="95">
        <f t="shared" si="17"/>
        <v>309</v>
      </c>
      <c r="B322" s="96" t="s">
        <v>11</v>
      </c>
      <c r="C322" s="97">
        <v>4811.3</v>
      </c>
      <c r="D322" s="96">
        <v>4</v>
      </c>
      <c r="E322" s="104" t="s">
        <v>976</v>
      </c>
      <c r="F322" s="99" t="s">
        <v>354</v>
      </c>
      <c r="G322" s="99" t="s">
        <v>354</v>
      </c>
      <c r="H322" s="99" t="s">
        <v>977</v>
      </c>
      <c r="I322" s="100"/>
      <c r="J322" s="101"/>
      <c r="K322" s="101"/>
      <c r="L322" s="100"/>
      <c r="M322" s="100"/>
      <c r="N322" s="100"/>
      <c r="O322" s="102"/>
    </row>
    <row r="323" spans="1:15" ht="78">
      <c r="A323" s="95">
        <f t="shared" si="17"/>
        <v>310</v>
      </c>
      <c r="B323" s="96" t="s">
        <v>11</v>
      </c>
      <c r="C323" s="97">
        <v>3744</v>
      </c>
      <c r="D323" s="96">
        <v>4</v>
      </c>
      <c r="E323" s="104" t="s">
        <v>968</v>
      </c>
      <c r="F323" s="99" t="s">
        <v>355</v>
      </c>
      <c r="G323" s="99" t="s">
        <v>355</v>
      </c>
      <c r="H323" s="99" t="s">
        <v>969</v>
      </c>
      <c r="I323" s="100"/>
      <c r="J323" s="101"/>
      <c r="K323" s="101"/>
      <c r="L323" s="100"/>
      <c r="M323" s="100"/>
      <c r="N323" s="100"/>
      <c r="O323" s="102"/>
    </row>
    <row r="324" spans="1:15" ht="78">
      <c r="A324" s="95">
        <f t="shared" si="17"/>
        <v>311</v>
      </c>
      <c r="B324" s="96" t="s">
        <v>11</v>
      </c>
      <c r="C324" s="97">
        <v>7606.3</v>
      </c>
      <c r="D324" s="96">
        <v>4</v>
      </c>
      <c r="E324" s="104" t="s">
        <v>974</v>
      </c>
      <c r="F324" s="99" t="s">
        <v>356</v>
      </c>
      <c r="G324" s="99" t="s">
        <v>356</v>
      </c>
      <c r="H324" s="99" t="s">
        <v>975</v>
      </c>
      <c r="I324" s="100"/>
      <c r="J324" s="101"/>
      <c r="K324" s="101"/>
      <c r="L324" s="100"/>
      <c r="M324" s="100"/>
      <c r="N324" s="100"/>
      <c r="O324" s="102"/>
    </row>
    <row r="325" spans="1:15" ht="78">
      <c r="A325" s="95">
        <f t="shared" si="17"/>
        <v>312</v>
      </c>
      <c r="B325" s="96" t="s">
        <v>11</v>
      </c>
      <c r="C325" s="97">
        <v>8668.4</v>
      </c>
      <c r="D325" s="96">
        <v>4</v>
      </c>
      <c r="E325" s="104" t="s">
        <v>972</v>
      </c>
      <c r="F325" s="99" t="s">
        <v>357</v>
      </c>
      <c r="G325" s="99" t="s">
        <v>357</v>
      </c>
      <c r="H325" s="99" t="s">
        <v>973</v>
      </c>
      <c r="I325" s="100"/>
      <c r="J325" s="101"/>
      <c r="K325" s="101"/>
      <c r="L325" s="100"/>
      <c r="M325" s="100"/>
      <c r="N325" s="100"/>
      <c r="O325" s="102"/>
    </row>
    <row r="326" spans="1:15" ht="48">
      <c r="A326" s="95">
        <f t="shared" si="17"/>
        <v>313</v>
      </c>
      <c r="B326" s="96" t="s">
        <v>11</v>
      </c>
      <c r="C326" s="97">
        <v>26855.4</v>
      </c>
      <c r="D326" s="96">
        <v>4</v>
      </c>
      <c r="E326" s="104" t="s">
        <v>962</v>
      </c>
      <c r="F326" s="99" t="s">
        <v>358</v>
      </c>
      <c r="G326" s="99" t="s">
        <v>358</v>
      </c>
      <c r="H326" s="99" t="s">
        <v>963</v>
      </c>
      <c r="I326" s="100"/>
      <c r="J326" s="101"/>
      <c r="K326" s="101"/>
      <c r="L326" s="100"/>
      <c r="M326" s="100"/>
      <c r="N326" s="100"/>
      <c r="O326" s="102"/>
    </row>
    <row r="327" spans="1:15" ht="52.8">
      <c r="A327" s="95">
        <f t="shared" ref="A327:A390" si="18">A326+1</f>
        <v>314</v>
      </c>
      <c r="B327" s="96" t="s">
        <v>11</v>
      </c>
      <c r="C327" s="97">
        <v>9415.9</v>
      </c>
      <c r="D327" s="96">
        <v>4</v>
      </c>
      <c r="E327" s="107" t="s">
        <v>970</v>
      </c>
      <c r="F327" s="99" t="s">
        <v>359</v>
      </c>
      <c r="G327" s="99" t="s">
        <v>359</v>
      </c>
      <c r="H327" s="99" t="s">
        <v>971</v>
      </c>
      <c r="I327" s="100"/>
      <c r="J327" s="101"/>
      <c r="K327" s="101"/>
      <c r="L327" s="100"/>
      <c r="M327" s="100"/>
      <c r="N327" s="100"/>
      <c r="O327" s="102"/>
    </row>
    <row r="328" spans="1:15" ht="62.4">
      <c r="A328" s="95">
        <f t="shared" si="18"/>
        <v>315</v>
      </c>
      <c r="B328" s="96" t="s">
        <v>11</v>
      </c>
      <c r="C328" s="97">
        <v>8613.7999999999993</v>
      </c>
      <c r="D328" s="96">
        <v>4</v>
      </c>
      <c r="E328" s="104" t="s">
        <v>964</v>
      </c>
      <c r="F328" s="99" t="s">
        <v>360</v>
      </c>
      <c r="G328" s="99" t="s">
        <v>360</v>
      </c>
      <c r="H328" s="99" t="s">
        <v>965</v>
      </c>
      <c r="I328" s="100"/>
      <c r="J328" s="101"/>
      <c r="K328" s="101"/>
      <c r="L328" s="100"/>
      <c r="M328" s="100"/>
      <c r="N328" s="100"/>
      <c r="O328" s="102"/>
    </row>
    <row r="329" spans="1:15" ht="108">
      <c r="A329" s="95">
        <f t="shared" si="18"/>
        <v>316</v>
      </c>
      <c r="B329" s="96" t="s">
        <v>11</v>
      </c>
      <c r="C329" s="97">
        <v>9000</v>
      </c>
      <c r="D329" s="96">
        <v>4</v>
      </c>
      <c r="E329" s="107" t="s">
        <v>978</v>
      </c>
      <c r="F329" s="99" t="s">
        <v>980</v>
      </c>
      <c r="G329" s="99" t="s">
        <v>980</v>
      </c>
      <c r="H329" s="99" t="s">
        <v>979</v>
      </c>
      <c r="I329" s="100"/>
      <c r="J329" s="101"/>
      <c r="K329" s="101"/>
      <c r="L329" s="100"/>
      <c r="M329" s="100"/>
      <c r="N329" s="100"/>
      <c r="O329" s="102"/>
    </row>
    <row r="330" spans="1:15" ht="24">
      <c r="A330" s="95">
        <f t="shared" si="18"/>
        <v>317</v>
      </c>
      <c r="B330" s="96" t="s">
        <v>11</v>
      </c>
      <c r="C330" s="97">
        <v>39767</v>
      </c>
      <c r="D330" s="96">
        <v>4</v>
      </c>
      <c r="E330" s="107"/>
      <c r="F330" s="99" t="s">
        <v>361</v>
      </c>
      <c r="G330" s="99" t="s">
        <v>361</v>
      </c>
      <c r="H330" s="99" t="s">
        <v>362</v>
      </c>
      <c r="I330" s="100"/>
      <c r="J330" s="101"/>
      <c r="K330" s="101"/>
      <c r="L330" s="100"/>
      <c r="M330" s="100"/>
      <c r="N330" s="100"/>
      <c r="O330" s="102"/>
    </row>
    <row r="331" spans="1:15" ht="108">
      <c r="A331" s="95">
        <f t="shared" si="18"/>
        <v>318</v>
      </c>
      <c r="B331" s="96" t="s">
        <v>11</v>
      </c>
      <c r="C331" s="97">
        <v>30904.9</v>
      </c>
      <c r="D331" s="96">
        <v>4</v>
      </c>
      <c r="E331" s="104" t="s">
        <v>1029</v>
      </c>
      <c r="F331" s="99" t="s">
        <v>363</v>
      </c>
      <c r="G331" s="99" t="s">
        <v>363</v>
      </c>
      <c r="H331" s="99" t="s">
        <v>1030</v>
      </c>
      <c r="I331" s="100"/>
      <c r="J331" s="101"/>
      <c r="K331" s="101"/>
      <c r="L331" s="100"/>
      <c r="M331" s="100"/>
      <c r="N331" s="100"/>
      <c r="O331" s="102"/>
    </row>
    <row r="332" spans="1:15" ht="144">
      <c r="A332" s="95">
        <f t="shared" si="18"/>
        <v>319</v>
      </c>
      <c r="B332" s="96" t="s">
        <v>11</v>
      </c>
      <c r="C332" s="97">
        <v>35753.9</v>
      </c>
      <c r="D332" s="96">
        <v>4</v>
      </c>
      <c r="E332" s="104" t="s">
        <v>1031</v>
      </c>
      <c r="F332" s="99" t="s">
        <v>364</v>
      </c>
      <c r="G332" s="99" t="s">
        <v>364</v>
      </c>
      <c r="H332" s="99" t="s">
        <v>1032</v>
      </c>
      <c r="I332" s="100"/>
      <c r="J332" s="101"/>
      <c r="K332" s="101"/>
      <c r="L332" s="100"/>
      <c r="M332" s="100"/>
      <c r="N332" s="100"/>
      <c r="O332" s="102"/>
    </row>
    <row r="333" spans="1:15" ht="108">
      <c r="A333" s="95">
        <f t="shared" si="18"/>
        <v>320</v>
      </c>
      <c r="B333" s="96" t="s">
        <v>11</v>
      </c>
      <c r="C333" s="97">
        <v>34932.300000000003</v>
      </c>
      <c r="D333" s="96">
        <v>4</v>
      </c>
      <c r="E333" s="104" t="s">
        <v>1033</v>
      </c>
      <c r="F333" s="99" t="s">
        <v>365</v>
      </c>
      <c r="G333" s="99" t="s">
        <v>365</v>
      </c>
      <c r="H333" s="99" t="s">
        <v>1034</v>
      </c>
      <c r="I333" s="100"/>
      <c r="J333" s="101"/>
      <c r="K333" s="101"/>
      <c r="L333" s="100"/>
      <c r="M333" s="100"/>
      <c r="N333" s="100"/>
      <c r="O333" s="102"/>
    </row>
    <row r="334" spans="1:15" ht="132">
      <c r="A334" s="95">
        <f t="shared" si="18"/>
        <v>321</v>
      </c>
      <c r="B334" s="96" t="s">
        <v>11</v>
      </c>
      <c r="C334" s="97">
        <v>35106.5</v>
      </c>
      <c r="D334" s="96">
        <v>4</v>
      </c>
      <c r="E334" s="104" t="s">
        <v>1035</v>
      </c>
      <c r="F334" s="99" t="s">
        <v>366</v>
      </c>
      <c r="G334" s="99" t="s">
        <v>366</v>
      </c>
      <c r="H334" s="99" t="s">
        <v>1036</v>
      </c>
      <c r="I334" s="100"/>
      <c r="J334" s="101"/>
      <c r="K334" s="101"/>
      <c r="L334" s="100"/>
      <c r="M334" s="100"/>
      <c r="N334" s="100"/>
      <c r="O334" s="102"/>
    </row>
    <row r="335" spans="1:15" ht="84">
      <c r="A335" s="95">
        <f t="shared" si="18"/>
        <v>322</v>
      </c>
      <c r="B335" s="96" t="s">
        <v>11</v>
      </c>
      <c r="C335" s="97">
        <v>49108.800000000003</v>
      </c>
      <c r="D335" s="96">
        <v>4</v>
      </c>
      <c r="E335" s="104" t="s">
        <v>1037</v>
      </c>
      <c r="F335" s="99" t="s">
        <v>367</v>
      </c>
      <c r="G335" s="99" t="s">
        <v>367</v>
      </c>
      <c r="H335" s="99" t="s">
        <v>1038</v>
      </c>
      <c r="I335" s="100"/>
      <c r="J335" s="101"/>
      <c r="K335" s="101"/>
      <c r="L335" s="100"/>
      <c r="M335" s="100"/>
      <c r="N335" s="100"/>
      <c r="O335" s="102"/>
    </row>
    <row r="336" spans="1:15" ht="78">
      <c r="A336" s="95">
        <f t="shared" si="18"/>
        <v>323</v>
      </c>
      <c r="B336" s="96" t="s">
        <v>11</v>
      </c>
      <c r="C336" s="97">
        <v>50000</v>
      </c>
      <c r="D336" s="96">
        <v>4</v>
      </c>
      <c r="E336" s="104" t="s">
        <v>1039</v>
      </c>
      <c r="F336" s="99" t="s">
        <v>368</v>
      </c>
      <c r="G336" s="99" t="s">
        <v>368</v>
      </c>
      <c r="H336" s="99" t="s">
        <v>1040</v>
      </c>
      <c r="I336" s="100"/>
      <c r="J336" s="101"/>
      <c r="K336" s="101"/>
      <c r="L336" s="100"/>
      <c r="M336" s="100"/>
      <c r="N336" s="100"/>
      <c r="O336" s="102"/>
    </row>
    <row r="337" spans="1:15" ht="96">
      <c r="A337" s="95">
        <f t="shared" si="18"/>
        <v>324</v>
      </c>
      <c r="B337" s="96" t="s">
        <v>11</v>
      </c>
      <c r="C337" s="97">
        <v>43160</v>
      </c>
      <c r="D337" s="96">
        <v>4</v>
      </c>
      <c r="E337" s="104" t="s">
        <v>1041</v>
      </c>
      <c r="F337" s="99" t="s">
        <v>369</v>
      </c>
      <c r="G337" s="99" t="s">
        <v>369</v>
      </c>
      <c r="H337" s="99" t="s">
        <v>1042</v>
      </c>
      <c r="I337" s="100"/>
      <c r="J337" s="101"/>
      <c r="K337" s="101"/>
      <c r="L337" s="100"/>
      <c r="M337" s="100"/>
      <c r="N337" s="100"/>
      <c r="O337" s="102"/>
    </row>
    <row r="338" spans="1:15" ht="120">
      <c r="A338" s="95">
        <f t="shared" si="18"/>
        <v>325</v>
      </c>
      <c r="B338" s="96" t="s">
        <v>11</v>
      </c>
      <c r="C338" s="97">
        <v>13569.4</v>
      </c>
      <c r="D338" s="96">
        <v>4</v>
      </c>
      <c r="E338" s="104" t="s">
        <v>1043</v>
      </c>
      <c r="F338" s="99" t="s">
        <v>370</v>
      </c>
      <c r="G338" s="99" t="s">
        <v>370</v>
      </c>
      <c r="H338" s="99" t="s">
        <v>1044</v>
      </c>
      <c r="I338" s="100"/>
      <c r="J338" s="101"/>
      <c r="K338" s="101"/>
      <c r="L338" s="100"/>
      <c r="M338" s="100"/>
      <c r="N338" s="100"/>
      <c r="O338" s="102"/>
    </row>
    <row r="339" spans="1:15" ht="66">
      <c r="A339" s="95">
        <f t="shared" si="18"/>
        <v>326</v>
      </c>
      <c r="B339" s="96" t="s">
        <v>11</v>
      </c>
      <c r="C339" s="97">
        <v>12699.7</v>
      </c>
      <c r="D339" s="96">
        <v>4</v>
      </c>
      <c r="E339" s="107" t="s">
        <v>985</v>
      </c>
      <c r="F339" s="99" t="s">
        <v>371</v>
      </c>
      <c r="G339" s="99" t="s">
        <v>371</v>
      </c>
      <c r="H339" s="99" t="s">
        <v>372</v>
      </c>
      <c r="I339" s="100"/>
      <c r="J339" s="101"/>
      <c r="K339" s="101"/>
      <c r="L339" s="100"/>
      <c r="M339" s="100"/>
      <c r="N339" s="100"/>
      <c r="O339" s="102"/>
    </row>
    <row r="340" spans="1:15" ht="52.8">
      <c r="A340" s="95">
        <f t="shared" si="18"/>
        <v>327</v>
      </c>
      <c r="B340" s="96" t="s">
        <v>11</v>
      </c>
      <c r="C340" s="97">
        <v>16022.5</v>
      </c>
      <c r="D340" s="96">
        <v>4</v>
      </c>
      <c r="E340" s="107" t="s">
        <v>987</v>
      </c>
      <c r="F340" s="99" t="s">
        <v>373</v>
      </c>
      <c r="G340" s="99" t="s">
        <v>373</v>
      </c>
      <c r="H340" s="99" t="s">
        <v>988</v>
      </c>
      <c r="I340" s="100"/>
      <c r="J340" s="101"/>
      <c r="K340" s="101"/>
      <c r="L340" s="100"/>
      <c r="M340" s="100"/>
      <c r="N340" s="100"/>
      <c r="O340" s="102"/>
    </row>
    <row r="341" spans="1:15" ht="84">
      <c r="A341" s="95">
        <f t="shared" si="18"/>
        <v>328</v>
      </c>
      <c r="B341" s="96" t="s">
        <v>11</v>
      </c>
      <c r="C341" s="97">
        <v>15419.3</v>
      </c>
      <c r="D341" s="96">
        <v>4</v>
      </c>
      <c r="E341" s="107" t="s">
        <v>989</v>
      </c>
      <c r="F341" s="99" t="s">
        <v>374</v>
      </c>
      <c r="G341" s="99" t="s">
        <v>374</v>
      </c>
      <c r="H341" s="99" t="s">
        <v>990</v>
      </c>
      <c r="I341" s="100"/>
      <c r="J341" s="101"/>
      <c r="K341" s="101"/>
      <c r="L341" s="100"/>
      <c r="M341" s="100"/>
      <c r="N341" s="100"/>
      <c r="O341" s="102"/>
    </row>
    <row r="342" spans="1:15" ht="60">
      <c r="A342" s="95">
        <f t="shared" si="18"/>
        <v>329</v>
      </c>
      <c r="B342" s="96" t="s">
        <v>11</v>
      </c>
      <c r="C342" s="97">
        <v>7276.1</v>
      </c>
      <c r="D342" s="96">
        <v>4</v>
      </c>
      <c r="E342" s="107" t="s">
        <v>991</v>
      </c>
      <c r="F342" s="99" t="s">
        <v>376</v>
      </c>
      <c r="G342" s="99" t="s">
        <v>376</v>
      </c>
      <c r="H342" s="99" t="s">
        <v>992</v>
      </c>
      <c r="I342" s="100"/>
      <c r="J342" s="101"/>
      <c r="K342" s="101"/>
      <c r="L342" s="100"/>
      <c r="M342" s="100"/>
      <c r="N342" s="100"/>
      <c r="O342" s="102"/>
    </row>
    <row r="343" spans="1:15" ht="39.6">
      <c r="A343" s="95">
        <f t="shared" si="18"/>
        <v>330</v>
      </c>
      <c r="B343" s="96" t="s">
        <v>11</v>
      </c>
      <c r="C343" s="97">
        <v>5415.8</v>
      </c>
      <c r="D343" s="96">
        <v>4</v>
      </c>
      <c r="E343" s="107" t="s">
        <v>991</v>
      </c>
      <c r="F343" s="99" t="s">
        <v>377</v>
      </c>
      <c r="G343" s="99" t="s">
        <v>377</v>
      </c>
      <c r="H343" s="99" t="s">
        <v>375</v>
      </c>
      <c r="I343" s="100"/>
      <c r="J343" s="101"/>
      <c r="K343" s="101"/>
      <c r="L343" s="100"/>
      <c r="M343" s="100"/>
      <c r="N343" s="100"/>
      <c r="O343" s="102"/>
    </row>
    <row r="344" spans="1:15" ht="96">
      <c r="A344" s="95">
        <f t="shared" si="18"/>
        <v>331</v>
      </c>
      <c r="B344" s="96" t="s">
        <v>11</v>
      </c>
      <c r="C344" s="97">
        <v>17864.599999999999</v>
      </c>
      <c r="D344" s="96">
        <v>4</v>
      </c>
      <c r="E344" s="107" t="s">
        <v>993</v>
      </c>
      <c r="F344" s="99" t="s">
        <v>378</v>
      </c>
      <c r="G344" s="99" t="s">
        <v>378</v>
      </c>
      <c r="H344" s="99" t="s">
        <v>994</v>
      </c>
      <c r="I344" s="100"/>
      <c r="J344" s="101"/>
      <c r="K344" s="101"/>
      <c r="L344" s="100"/>
      <c r="M344" s="100"/>
      <c r="N344" s="100"/>
      <c r="O344" s="102"/>
    </row>
    <row r="345" spans="1:15" ht="96">
      <c r="A345" s="95">
        <f t="shared" si="18"/>
        <v>332</v>
      </c>
      <c r="B345" s="96" t="s">
        <v>11</v>
      </c>
      <c r="C345" s="97">
        <v>6414.2</v>
      </c>
      <c r="D345" s="96">
        <v>4</v>
      </c>
      <c r="E345" s="107" t="s">
        <v>995</v>
      </c>
      <c r="F345" s="99" t="s">
        <v>379</v>
      </c>
      <c r="G345" s="99" t="s">
        <v>379</v>
      </c>
      <c r="H345" s="99" t="s">
        <v>996</v>
      </c>
      <c r="I345" s="100"/>
      <c r="J345" s="101"/>
      <c r="K345" s="101"/>
      <c r="L345" s="100"/>
      <c r="M345" s="100"/>
      <c r="N345" s="100"/>
      <c r="O345" s="102"/>
    </row>
    <row r="346" spans="1:15" ht="108">
      <c r="A346" s="95">
        <f t="shared" si="18"/>
        <v>333</v>
      </c>
      <c r="B346" s="96" t="s">
        <v>11</v>
      </c>
      <c r="C346" s="97">
        <v>6648.2</v>
      </c>
      <c r="D346" s="96">
        <v>4</v>
      </c>
      <c r="E346" s="107" t="s">
        <v>997</v>
      </c>
      <c r="F346" s="99" t="s">
        <v>380</v>
      </c>
      <c r="G346" s="99" t="s">
        <v>380</v>
      </c>
      <c r="H346" s="99" t="s">
        <v>998</v>
      </c>
      <c r="I346" s="100"/>
      <c r="J346" s="101"/>
      <c r="K346" s="101"/>
      <c r="L346" s="100"/>
      <c r="M346" s="100"/>
      <c r="N346" s="100"/>
      <c r="O346" s="102"/>
    </row>
    <row r="347" spans="1:15" ht="52.8">
      <c r="A347" s="95">
        <f t="shared" si="18"/>
        <v>334</v>
      </c>
      <c r="B347" s="96" t="s">
        <v>11</v>
      </c>
      <c r="C347" s="97">
        <v>6661.2</v>
      </c>
      <c r="D347" s="96">
        <v>4</v>
      </c>
      <c r="E347" s="107" t="s">
        <v>1124</v>
      </c>
      <c r="F347" s="99" t="s">
        <v>381</v>
      </c>
      <c r="G347" s="99" t="s">
        <v>381</v>
      </c>
      <c r="H347" s="99" t="s">
        <v>382</v>
      </c>
      <c r="I347" s="100"/>
      <c r="J347" s="101"/>
      <c r="K347" s="101"/>
      <c r="L347" s="100"/>
      <c r="M347" s="100"/>
      <c r="N347" s="100"/>
      <c r="O347" s="102"/>
    </row>
    <row r="348" spans="1:15" ht="39.6">
      <c r="A348" s="95">
        <f t="shared" si="18"/>
        <v>335</v>
      </c>
      <c r="B348" s="96" t="s">
        <v>11</v>
      </c>
      <c r="C348" s="97">
        <v>17217.2</v>
      </c>
      <c r="D348" s="96">
        <v>4</v>
      </c>
      <c r="E348" s="107" t="s">
        <v>984</v>
      </c>
      <c r="F348" s="99" t="s">
        <v>383</v>
      </c>
      <c r="G348" s="99" t="s">
        <v>383</v>
      </c>
      <c r="H348" s="99" t="s">
        <v>384</v>
      </c>
      <c r="I348" s="100"/>
      <c r="J348" s="101"/>
      <c r="K348" s="101"/>
      <c r="L348" s="100"/>
      <c r="M348" s="100"/>
      <c r="N348" s="100"/>
      <c r="O348" s="102"/>
    </row>
    <row r="349" spans="1:15" ht="52.8">
      <c r="A349" s="95">
        <f t="shared" si="18"/>
        <v>336</v>
      </c>
      <c r="B349" s="96" t="s">
        <v>11</v>
      </c>
      <c r="C349" s="97">
        <v>10786.1</v>
      </c>
      <c r="D349" s="96">
        <v>4</v>
      </c>
      <c r="E349" s="107" t="s">
        <v>986</v>
      </c>
      <c r="F349" s="99" t="s">
        <v>385</v>
      </c>
      <c r="G349" s="99" t="s">
        <v>385</v>
      </c>
      <c r="H349" s="99" t="s">
        <v>386</v>
      </c>
      <c r="I349" s="100"/>
      <c r="J349" s="101"/>
      <c r="K349" s="101"/>
      <c r="L349" s="100"/>
      <c r="M349" s="100"/>
      <c r="N349" s="100"/>
      <c r="O349" s="102"/>
    </row>
    <row r="350" spans="1:15" ht="52.8">
      <c r="A350" s="95">
        <f t="shared" si="18"/>
        <v>337</v>
      </c>
      <c r="B350" s="96" t="s">
        <v>11</v>
      </c>
      <c r="C350" s="97">
        <v>18232.5</v>
      </c>
      <c r="D350" s="96">
        <v>4</v>
      </c>
      <c r="E350" s="107" t="s">
        <v>1125</v>
      </c>
      <c r="F350" s="99" t="s">
        <v>387</v>
      </c>
      <c r="G350" s="99" t="s">
        <v>387</v>
      </c>
      <c r="H350" s="99" t="s">
        <v>388</v>
      </c>
      <c r="I350" s="100"/>
      <c r="J350" s="101"/>
      <c r="K350" s="101"/>
      <c r="L350" s="100"/>
      <c r="M350" s="100"/>
      <c r="N350" s="100"/>
      <c r="O350" s="102"/>
    </row>
    <row r="351" spans="1:15" ht="66">
      <c r="A351" s="95">
        <f t="shared" si="18"/>
        <v>338</v>
      </c>
      <c r="B351" s="96" t="s">
        <v>11</v>
      </c>
      <c r="C351" s="97">
        <v>7985.9</v>
      </c>
      <c r="D351" s="96">
        <v>4</v>
      </c>
      <c r="E351" s="107" t="s">
        <v>1017</v>
      </c>
      <c r="F351" s="99" t="s">
        <v>389</v>
      </c>
      <c r="G351" s="99" t="s">
        <v>389</v>
      </c>
      <c r="H351" s="99" t="s">
        <v>390</v>
      </c>
      <c r="I351" s="100"/>
      <c r="J351" s="101"/>
      <c r="K351" s="101"/>
      <c r="L351" s="100"/>
      <c r="M351" s="100"/>
      <c r="N351" s="100"/>
      <c r="O351" s="102"/>
    </row>
    <row r="352" spans="1:15" ht="66">
      <c r="A352" s="95">
        <f t="shared" si="18"/>
        <v>339</v>
      </c>
      <c r="B352" s="96" t="s">
        <v>11</v>
      </c>
      <c r="C352" s="97">
        <v>6620.9</v>
      </c>
      <c r="D352" s="96">
        <v>4</v>
      </c>
      <c r="E352" s="107" t="s">
        <v>1017</v>
      </c>
      <c r="F352" s="99" t="s">
        <v>389</v>
      </c>
      <c r="G352" s="99" t="s">
        <v>389</v>
      </c>
      <c r="H352" s="99" t="s">
        <v>390</v>
      </c>
      <c r="I352" s="100"/>
      <c r="J352" s="101"/>
      <c r="K352" s="101"/>
      <c r="L352" s="100"/>
      <c r="M352" s="100"/>
      <c r="N352" s="100"/>
      <c r="O352" s="102"/>
    </row>
    <row r="353" spans="1:15" ht="66">
      <c r="A353" s="95">
        <f t="shared" si="18"/>
        <v>340</v>
      </c>
      <c r="B353" s="96" t="s">
        <v>11</v>
      </c>
      <c r="C353" s="97">
        <v>7876.7</v>
      </c>
      <c r="D353" s="96">
        <v>4</v>
      </c>
      <c r="E353" s="107" t="s">
        <v>1018</v>
      </c>
      <c r="F353" s="99" t="s">
        <v>391</v>
      </c>
      <c r="G353" s="99" t="s">
        <v>391</v>
      </c>
      <c r="H353" s="99" t="s">
        <v>1019</v>
      </c>
      <c r="I353" s="100"/>
      <c r="J353" s="101"/>
      <c r="K353" s="101"/>
      <c r="L353" s="100"/>
      <c r="M353" s="100"/>
      <c r="N353" s="100"/>
      <c r="O353" s="102"/>
    </row>
    <row r="354" spans="1:15" ht="108">
      <c r="A354" s="95">
        <f t="shared" si="18"/>
        <v>341</v>
      </c>
      <c r="B354" s="96" t="s">
        <v>11</v>
      </c>
      <c r="C354" s="97">
        <v>19102.2</v>
      </c>
      <c r="D354" s="96">
        <v>4</v>
      </c>
      <c r="E354" s="107" t="s">
        <v>1021</v>
      </c>
      <c r="F354" s="99" t="s">
        <v>392</v>
      </c>
      <c r="G354" s="99" t="s">
        <v>392</v>
      </c>
      <c r="H354" s="99" t="s">
        <v>1022</v>
      </c>
      <c r="I354" s="100"/>
      <c r="J354" s="101"/>
      <c r="K354" s="101"/>
      <c r="L354" s="100"/>
      <c r="M354" s="100"/>
      <c r="N354" s="100"/>
      <c r="O354" s="102"/>
    </row>
    <row r="355" spans="1:15" ht="96">
      <c r="A355" s="95">
        <f t="shared" si="18"/>
        <v>342</v>
      </c>
      <c r="B355" s="96" t="s">
        <v>11</v>
      </c>
      <c r="C355" s="97">
        <v>15351.7</v>
      </c>
      <c r="D355" s="96">
        <v>4</v>
      </c>
      <c r="E355" s="107" t="s">
        <v>1021</v>
      </c>
      <c r="F355" s="99" t="s">
        <v>392</v>
      </c>
      <c r="G355" s="99" t="s">
        <v>392</v>
      </c>
      <c r="H355" s="99" t="s">
        <v>1023</v>
      </c>
      <c r="I355" s="100"/>
      <c r="J355" s="101"/>
      <c r="K355" s="101"/>
      <c r="L355" s="100"/>
      <c r="M355" s="100"/>
      <c r="N355" s="100"/>
      <c r="O355" s="102"/>
    </row>
    <row r="356" spans="1:15" ht="66">
      <c r="A356" s="95">
        <f t="shared" si="18"/>
        <v>343</v>
      </c>
      <c r="B356" s="96" t="s">
        <v>11</v>
      </c>
      <c r="C356" s="97">
        <v>17111.900000000001</v>
      </c>
      <c r="D356" s="96">
        <v>4</v>
      </c>
      <c r="E356" s="107" t="s">
        <v>1020</v>
      </c>
      <c r="F356" s="99" t="s">
        <v>393</v>
      </c>
      <c r="G356" s="99" t="s">
        <v>393</v>
      </c>
      <c r="H356" s="99" t="s">
        <v>394</v>
      </c>
      <c r="I356" s="100"/>
      <c r="J356" s="101"/>
      <c r="K356" s="101"/>
      <c r="L356" s="100"/>
      <c r="M356" s="100"/>
      <c r="N356" s="100"/>
      <c r="O356" s="102"/>
    </row>
    <row r="357" spans="1:15" ht="66">
      <c r="A357" s="95">
        <f t="shared" si="18"/>
        <v>344</v>
      </c>
      <c r="B357" s="96" t="s">
        <v>11</v>
      </c>
      <c r="C357" s="97">
        <v>9434.1</v>
      </c>
      <c r="D357" s="96">
        <v>4</v>
      </c>
      <c r="E357" s="107" t="s">
        <v>1020</v>
      </c>
      <c r="F357" s="99" t="s">
        <v>393</v>
      </c>
      <c r="G357" s="99" t="s">
        <v>393</v>
      </c>
      <c r="H357" s="99" t="s">
        <v>394</v>
      </c>
      <c r="I357" s="100"/>
      <c r="J357" s="101"/>
      <c r="K357" s="101"/>
      <c r="L357" s="100"/>
      <c r="M357" s="100"/>
      <c r="N357" s="100"/>
      <c r="O357" s="102"/>
    </row>
    <row r="358" spans="1:15" ht="60">
      <c r="A358" s="95">
        <f t="shared" si="18"/>
        <v>345</v>
      </c>
      <c r="B358" s="96" t="s">
        <v>11</v>
      </c>
      <c r="C358" s="97">
        <v>3864.9</v>
      </c>
      <c r="D358" s="96">
        <v>4</v>
      </c>
      <c r="E358" s="107" t="s">
        <v>1027</v>
      </c>
      <c r="F358" s="99" t="s">
        <v>395</v>
      </c>
      <c r="G358" s="99" t="s">
        <v>395</v>
      </c>
      <c r="H358" s="99" t="s">
        <v>1028</v>
      </c>
      <c r="I358" s="100"/>
      <c r="J358" s="101"/>
      <c r="K358" s="101"/>
      <c r="L358" s="100"/>
      <c r="M358" s="100"/>
      <c r="N358" s="100"/>
      <c r="O358" s="102"/>
    </row>
    <row r="359" spans="1:15" ht="52.8">
      <c r="A359" s="95">
        <f t="shared" si="18"/>
        <v>346</v>
      </c>
      <c r="B359" s="96" t="s">
        <v>11</v>
      </c>
      <c r="C359" s="97">
        <v>5779.8</v>
      </c>
      <c r="D359" s="96">
        <v>4</v>
      </c>
      <c r="E359" s="107" t="s">
        <v>1027</v>
      </c>
      <c r="F359" s="99" t="s">
        <v>395</v>
      </c>
      <c r="G359" s="99" t="s">
        <v>395</v>
      </c>
      <c r="H359" s="99"/>
      <c r="I359" s="100"/>
      <c r="J359" s="101"/>
      <c r="K359" s="101"/>
      <c r="L359" s="100"/>
      <c r="M359" s="100"/>
      <c r="N359" s="100"/>
      <c r="O359" s="102"/>
    </row>
    <row r="360" spans="1:15" ht="52.8">
      <c r="A360" s="95">
        <f t="shared" si="18"/>
        <v>347</v>
      </c>
      <c r="B360" s="96" t="s">
        <v>11</v>
      </c>
      <c r="C360" s="97">
        <v>8704.7999999999993</v>
      </c>
      <c r="D360" s="96">
        <v>4</v>
      </c>
      <c r="E360" s="107" t="s">
        <v>1024</v>
      </c>
      <c r="F360" s="99" t="s">
        <v>396</v>
      </c>
      <c r="G360" s="99" t="s">
        <v>396</v>
      </c>
      <c r="H360" s="99" t="s">
        <v>1025</v>
      </c>
      <c r="I360" s="100"/>
      <c r="J360" s="101"/>
      <c r="K360" s="101"/>
      <c r="L360" s="100"/>
      <c r="M360" s="100"/>
      <c r="N360" s="100"/>
      <c r="O360" s="102"/>
    </row>
    <row r="361" spans="1:15" ht="62.4">
      <c r="A361" s="95">
        <f t="shared" si="18"/>
        <v>348</v>
      </c>
      <c r="B361" s="96" t="s">
        <v>11</v>
      </c>
      <c r="C361" s="97">
        <v>7443.8</v>
      </c>
      <c r="D361" s="96">
        <v>4</v>
      </c>
      <c r="E361" s="104" t="s">
        <v>1024</v>
      </c>
      <c r="F361" s="99" t="s">
        <v>396</v>
      </c>
      <c r="G361" s="99" t="s">
        <v>396</v>
      </c>
      <c r="H361" s="99" t="s">
        <v>1026</v>
      </c>
      <c r="I361" s="100"/>
      <c r="J361" s="101"/>
      <c r="K361" s="101"/>
      <c r="L361" s="100"/>
      <c r="M361" s="100"/>
      <c r="N361" s="100"/>
      <c r="O361" s="102"/>
    </row>
    <row r="362" spans="1:15" ht="78">
      <c r="A362" s="95">
        <f t="shared" si="18"/>
        <v>349</v>
      </c>
      <c r="B362" s="96" t="s">
        <v>11</v>
      </c>
      <c r="C362" s="97">
        <v>36834.199999999997</v>
      </c>
      <c r="D362" s="96">
        <v>4</v>
      </c>
      <c r="E362" s="104" t="s">
        <v>987</v>
      </c>
      <c r="F362" s="99" t="s">
        <v>397</v>
      </c>
      <c r="G362" s="99" t="s">
        <v>397</v>
      </c>
      <c r="H362" s="99" t="s">
        <v>1000</v>
      </c>
      <c r="I362" s="100"/>
      <c r="J362" s="101"/>
      <c r="K362" s="101"/>
      <c r="L362" s="100"/>
      <c r="M362" s="100"/>
      <c r="N362" s="100"/>
      <c r="O362" s="102"/>
    </row>
    <row r="363" spans="1:15" ht="78">
      <c r="A363" s="95">
        <f t="shared" si="18"/>
        <v>350</v>
      </c>
      <c r="B363" s="96" t="s">
        <v>11</v>
      </c>
      <c r="C363" s="97">
        <v>35854</v>
      </c>
      <c r="D363" s="96">
        <v>4</v>
      </c>
      <c r="E363" s="104" t="s">
        <v>999</v>
      </c>
      <c r="F363" s="99" t="s">
        <v>397</v>
      </c>
      <c r="G363" s="99" t="s">
        <v>397</v>
      </c>
      <c r="H363" s="99" t="s">
        <v>1000</v>
      </c>
      <c r="I363" s="100"/>
      <c r="J363" s="101"/>
      <c r="K363" s="101"/>
      <c r="L363" s="100"/>
      <c r="M363" s="100"/>
      <c r="N363" s="100"/>
      <c r="O363" s="102"/>
    </row>
    <row r="364" spans="1:15" ht="78">
      <c r="A364" s="95">
        <f t="shared" si="18"/>
        <v>351</v>
      </c>
      <c r="B364" s="96" t="s">
        <v>11</v>
      </c>
      <c r="C364" s="97">
        <v>39367.9</v>
      </c>
      <c r="D364" s="96">
        <v>4</v>
      </c>
      <c r="E364" s="104" t="s">
        <v>1001</v>
      </c>
      <c r="F364" s="99" t="s">
        <v>398</v>
      </c>
      <c r="G364" s="99" t="s">
        <v>398</v>
      </c>
      <c r="H364" s="99" t="s">
        <v>1004</v>
      </c>
      <c r="I364" s="100"/>
      <c r="J364" s="101"/>
      <c r="K364" s="101"/>
      <c r="L364" s="100"/>
      <c r="M364" s="100"/>
      <c r="N364" s="100"/>
      <c r="O364" s="102"/>
    </row>
    <row r="365" spans="1:15" ht="78">
      <c r="A365" s="95">
        <f t="shared" si="18"/>
        <v>352</v>
      </c>
      <c r="B365" s="96" t="s">
        <v>11</v>
      </c>
      <c r="C365" s="97">
        <v>36244</v>
      </c>
      <c r="D365" s="96">
        <v>4</v>
      </c>
      <c r="E365" s="104" t="s">
        <v>1002</v>
      </c>
      <c r="F365" s="99" t="s">
        <v>398</v>
      </c>
      <c r="G365" s="99" t="s">
        <v>398</v>
      </c>
      <c r="H365" s="99" t="s">
        <v>1003</v>
      </c>
      <c r="I365" s="100"/>
      <c r="J365" s="101"/>
      <c r="K365" s="101"/>
      <c r="L365" s="100"/>
      <c r="M365" s="100"/>
      <c r="N365" s="100"/>
      <c r="O365" s="102"/>
    </row>
    <row r="366" spans="1:15" ht="78">
      <c r="A366" s="95">
        <f t="shared" si="18"/>
        <v>353</v>
      </c>
      <c r="B366" s="96" t="s">
        <v>11</v>
      </c>
      <c r="C366" s="97">
        <v>23025.599999999999</v>
      </c>
      <c r="D366" s="96">
        <v>4</v>
      </c>
      <c r="E366" s="104" t="s">
        <v>1005</v>
      </c>
      <c r="F366" s="99" t="s">
        <v>399</v>
      </c>
      <c r="G366" s="99" t="s">
        <v>399</v>
      </c>
      <c r="H366" s="99" t="s">
        <v>1006</v>
      </c>
      <c r="I366" s="100"/>
      <c r="J366" s="101"/>
      <c r="K366" s="101"/>
      <c r="L366" s="100"/>
      <c r="M366" s="100"/>
      <c r="N366" s="100"/>
      <c r="O366" s="102"/>
    </row>
    <row r="367" spans="1:15" ht="62.4">
      <c r="A367" s="95">
        <f t="shared" si="18"/>
        <v>354</v>
      </c>
      <c r="B367" s="96" t="s">
        <v>11</v>
      </c>
      <c r="C367" s="97">
        <v>20972.9</v>
      </c>
      <c r="D367" s="96">
        <v>4</v>
      </c>
      <c r="E367" s="104" t="s">
        <v>1007</v>
      </c>
      <c r="F367" s="99" t="s">
        <v>400</v>
      </c>
      <c r="G367" s="99" t="s">
        <v>400</v>
      </c>
      <c r="H367" s="99" t="s">
        <v>401</v>
      </c>
      <c r="I367" s="100"/>
      <c r="J367" s="101"/>
      <c r="K367" s="101"/>
      <c r="L367" s="100"/>
      <c r="M367" s="100"/>
      <c r="N367" s="100"/>
      <c r="O367" s="102"/>
    </row>
    <row r="368" spans="1:15" ht="78">
      <c r="A368" s="95">
        <f t="shared" si="18"/>
        <v>355</v>
      </c>
      <c r="B368" s="96" t="s">
        <v>11</v>
      </c>
      <c r="C368" s="97">
        <v>21440.9</v>
      </c>
      <c r="D368" s="96">
        <v>4</v>
      </c>
      <c r="E368" s="104" t="s">
        <v>1011</v>
      </c>
      <c r="F368" s="99" t="s">
        <v>402</v>
      </c>
      <c r="G368" s="99" t="s">
        <v>402</v>
      </c>
      <c r="H368" s="99" t="s">
        <v>1012</v>
      </c>
      <c r="I368" s="100"/>
      <c r="J368" s="101"/>
      <c r="K368" s="101"/>
      <c r="L368" s="100"/>
      <c r="M368" s="100"/>
      <c r="N368" s="100"/>
      <c r="O368" s="102"/>
    </row>
    <row r="369" spans="1:19" ht="52.8">
      <c r="A369" s="95">
        <f t="shared" si="18"/>
        <v>356</v>
      </c>
      <c r="B369" s="96" t="s">
        <v>11</v>
      </c>
      <c r="C369" s="97">
        <v>19698.900000000001</v>
      </c>
      <c r="D369" s="96">
        <v>4</v>
      </c>
      <c r="E369" s="107" t="s">
        <v>1011</v>
      </c>
      <c r="F369" s="99" t="s">
        <v>403</v>
      </c>
      <c r="G369" s="99" t="s">
        <v>403</v>
      </c>
      <c r="H369" s="99" t="s">
        <v>1013</v>
      </c>
      <c r="I369" s="100"/>
      <c r="J369" s="101"/>
      <c r="K369" s="101"/>
      <c r="L369" s="100"/>
      <c r="M369" s="100"/>
      <c r="N369" s="100"/>
      <c r="O369" s="102"/>
    </row>
    <row r="370" spans="1:19" ht="39.6">
      <c r="A370" s="95">
        <f t="shared" si="18"/>
        <v>357</v>
      </c>
      <c r="B370" s="96" t="s">
        <v>11</v>
      </c>
      <c r="C370" s="97">
        <v>18145.400000000001</v>
      </c>
      <c r="D370" s="96">
        <v>4</v>
      </c>
      <c r="E370" s="107" t="s">
        <v>1008</v>
      </c>
      <c r="F370" s="99" t="s">
        <v>404</v>
      </c>
      <c r="G370" s="99" t="s">
        <v>867</v>
      </c>
      <c r="H370" s="99" t="s">
        <v>405</v>
      </c>
      <c r="I370" s="100"/>
      <c r="J370" s="101"/>
      <c r="K370" s="101"/>
      <c r="L370" s="100"/>
      <c r="M370" s="100"/>
      <c r="N370" s="100"/>
      <c r="O370" s="102"/>
    </row>
    <row r="371" spans="1:19" ht="46.8">
      <c r="A371" s="95">
        <f t="shared" si="18"/>
        <v>358</v>
      </c>
      <c r="B371" s="96" t="s">
        <v>11</v>
      </c>
      <c r="C371" s="97">
        <v>14336.4</v>
      </c>
      <c r="D371" s="96">
        <v>4</v>
      </c>
      <c r="E371" s="104" t="s">
        <v>1126</v>
      </c>
      <c r="F371" s="99" t="s">
        <v>406</v>
      </c>
      <c r="G371" s="99" t="s">
        <v>406</v>
      </c>
      <c r="H371" s="99" t="s">
        <v>407</v>
      </c>
      <c r="I371" s="100"/>
      <c r="J371" s="101"/>
      <c r="K371" s="101"/>
      <c r="L371" s="100"/>
      <c r="M371" s="100"/>
      <c r="N371" s="100"/>
      <c r="O371" s="102"/>
    </row>
    <row r="372" spans="1:19" ht="39.6">
      <c r="A372" s="95">
        <f t="shared" si="18"/>
        <v>359</v>
      </c>
      <c r="B372" s="96" t="s">
        <v>11</v>
      </c>
      <c r="C372" s="97">
        <v>11749.4</v>
      </c>
      <c r="D372" s="96">
        <v>4</v>
      </c>
      <c r="E372" s="107" t="s">
        <v>1009</v>
      </c>
      <c r="F372" s="99" t="s">
        <v>408</v>
      </c>
      <c r="G372" s="99" t="s">
        <v>408</v>
      </c>
      <c r="H372" s="99" t="s">
        <v>1010</v>
      </c>
      <c r="I372" s="100"/>
      <c r="J372" s="101"/>
      <c r="K372" s="101"/>
      <c r="L372" s="100"/>
      <c r="M372" s="100"/>
      <c r="N372" s="100"/>
      <c r="O372" s="102"/>
    </row>
    <row r="373" spans="1:19" ht="78">
      <c r="A373" s="95">
        <f t="shared" si="18"/>
        <v>360</v>
      </c>
      <c r="B373" s="96" t="s">
        <v>11</v>
      </c>
      <c r="C373" s="97">
        <v>12144.6</v>
      </c>
      <c r="D373" s="96">
        <v>4</v>
      </c>
      <c r="E373" s="108" t="s">
        <v>981</v>
      </c>
      <c r="F373" s="99" t="s">
        <v>409</v>
      </c>
      <c r="G373" s="99" t="s">
        <v>409</v>
      </c>
      <c r="H373" s="99" t="s">
        <v>410</v>
      </c>
      <c r="I373" s="100"/>
      <c r="J373" s="101"/>
      <c r="K373" s="101"/>
      <c r="L373" s="100"/>
      <c r="M373" s="100"/>
      <c r="N373" s="100"/>
      <c r="O373" s="102"/>
    </row>
    <row r="374" spans="1:19" ht="66">
      <c r="A374" s="95">
        <f t="shared" si="18"/>
        <v>361</v>
      </c>
      <c r="B374" s="96" t="s">
        <v>11</v>
      </c>
      <c r="C374" s="97">
        <v>8877.7000000000007</v>
      </c>
      <c r="D374" s="96">
        <v>4</v>
      </c>
      <c r="E374" s="107" t="s">
        <v>983</v>
      </c>
      <c r="F374" s="99" t="s">
        <v>411</v>
      </c>
      <c r="G374" s="99" t="s">
        <v>411</v>
      </c>
      <c r="H374" s="99" t="s">
        <v>412</v>
      </c>
      <c r="I374" s="100"/>
      <c r="J374" s="101"/>
      <c r="K374" s="101"/>
      <c r="L374" s="100"/>
      <c r="M374" s="100"/>
      <c r="N374" s="100"/>
      <c r="O374" s="102"/>
    </row>
    <row r="375" spans="1:19" ht="66">
      <c r="A375" s="95">
        <f t="shared" si="18"/>
        <v>362</v>
      </c>
      <c r="B375" s="96" t="s">
        <v>11</v>
      </c>
      <c r="C375" s="97">
        <v>7208.5</v>
      </c>
      <c r="D375" s="96">
        <v>4</v>
      </c>
      <c r="E375" s="107" t="s">
        <v>982</v>
      </c>
      <c r="F375" s="99" t="s">
        <v>413</v>
      </c>
      <c r="G375" s="99" t="s">
        <v>413</v>
      </c>
      <c r="H375" s="99" t="s">
        <v>414</v>
      </c>
      <c r="I375" s="100"/>
      <c r="J375" s="101"/>
      <c r="K375" s="101"/>
      <c r="L375" s="100"/>
      <c r="M375" s="100"/>
      <c r="N375" s="100"/>
      <c r="O375" s="102"/>
    </row>
    <row r="376" spans="1:19" ht="52.8">
      <c r="A376" s="95">
        <f t="shared" si="18"/>
        <v>363</v>
      </c>
      <c r="B376" s="96" t="s">
        <v>11</v>
      </c>
      <c r="C376" s="97">
        <v>2925</v>
      </c>
      <c r="D376" s="96">
        <v>4</v>
      </c>
      <c r="E376" s="107" t="s">
        <v>1015</v>
      </c>
      <c r="F376" s="99" t="s">
        <v>415</v>
      </c>
      <c r="G376" s="99" t="s">
        <v>415</v>
      </c>
      <c r="H376" s="99" t="s">
        <v>416</v>
      </c>
      <c r="I376" s="100"/>
      <c r="J376" s="101"/>
      <c r="K376" s="101"/>
      <c r="L376" s="100"/>
      <c r="M376" s="100"/>
      <c r="N376" s="100"/>
      <c r="O376" s="102"/>
    </row>
    <row r="377" spans="1:19" ht="39.6">
      <c r="A377" s="95">
        <f t="shared" si="18"/>
        <v>364</v>
      </c>
      <c r="B377" s="96" t="s">
        <v>11</v>
      </c>
      <c r="C377" s="97">
        <v>2527.1999999999998</v>
      </c>
      <c r="D377" s="96">
        <v>4</v>
      </c>
      <c r="E377" s="107" t="s">
        <v>1016</v>
      </c>
      <c r="F377" s="99" t="s">
        <v>417</v>
      </c>
      <c r="G377" s="99" t="s">
        <v>417</v>
      </c>
      <c r="H377" s="99" t="s">
        <v>416</v>
      </c>
      <c r="I377" s="100"/>
      <c r="J377" s="101"/>
      <c r="K377" s="101"/>
      <c r="L377" s="100"/>
      <c r="M377" s="100"/>
      <c r="N377" s="100"/>
      <c r="O377" s="102"/>
    </row>
    <row r="378" spans="1:19" ht="52.8">
      <c r="A378" s="95">
        <f t="shared" si="18"/>
        <v>365</v>
      </c>
      <c r="B378" s="96" t="s">
        <v>11</v>
      </c>
      <c r="C378" s="97">
        <v>4807.3999999999996</v>
      </c>
      <c r="D378" s="96">
        <v>4</v>
      </c>
      <c r="E378" s="107" t="s">
        <v>1014</v>
      </c>
      <c r="F378" s="99" t="s">
        <v>418</v>
      </c>
      <c r="G378" s="99" t="s">
        <v>418</v>
      </c>
      <c r="H378" s="99" t="s">
        <v>419</v>
      </c>
      <c r="I378" s="100"/>
      <c r="J378" s="101"/>
      <c r="K378" s="101"/>
      <c r="L378" s="100"/>
      <c r="M378" s="100"/>
      <c r="N378" s="100"/>
      <c r="O378" s="102"/>
    </row>
    <row r="379" spans="1:19" ht="52.8">
      <c r="A379" s="95">
        <f t="shared" si="18"/>
        <v>366</v>
      </c>
      <c r="B379" s="96" t="s">
        <v>11</v>
      </c>
      <c r="C379" s="97">
        <v>3120</v>
      </c>
      <c r="D379" s="96">
        <v>4</v>
      </c>
      <c r="E379" s="107" t="s">
        <v>1127</v>
      </c>
      <c r="F379" s="99" t="s">
        <v>420</v>
      </c>
      <c r="G379" s="99" t="s">
        <v>420</v>
      </c>
      <c r="H379" s="99" t="s">
        <v>421</v>
      </c>
      <c r="I379" s="100"/>
      <c r="J379" s="101"/>
      <c r="K379" s="101"/>
      <c r="L379" s="100"/>
      <c r="M379" s="100"/>
      <c r="N379" s="100"/>
      <c r="O379" s="102"/>
    </row>
    <row r="380" spans="1:19" ht="52.8">
      <c r="A380" s="173">
        <f t="shared" si="18"/>
        <v>367</v>
      </c>
      <c r="B380" s="174" t="s">
        <v>11</v>
      </c>
      <c r="C380" s="175">
        <v>3216.2</v>
      </c>
      <c r="D380" s="174">
        <v>4</v>
      </c>
      <c r="E380" s="176" t="s">
        <v>1128</v>
      </c>
      <c r="F380" s="177" t="s">
        <v>422</v>
      </c>
      <c r="G380" s="177" t="s">
        <v>422</v>
      </c>
      <c r="H380" s="177" t="s">
        <v>423</v>
      </c>
      <c r="I380" s="100"/>
      <c r="J380" s="101"/>
      <c r="K380" s="101"/>
      <c r="L380" s="100"/>
      <c r="M380" s="100"/>
      <c r="N380" s="100"/>
      <c r="O380" s="178"/>
      <c r="Q380" s="3" t="s">
        <v>1400</v>
      </c>
      <c r="R380" s="3" t="s">
        <v>1399</v>
      </c>
      <c r="S380" s="3" t="s">
        <v>1401</v>
      </c>
    </row>
    <row r="381" spans="1:19" ht="84">
      <c r="A381" s="179">
        <f t="shared" si="18"/>
        <v>368</v>
      </c>
      <c r="B381" s="180" t="s">
        <v>11</v>
      </c>
      <c r="C381" s="181">
        <f>Q381-100</f>
        <v>1660.0000000000002</v>
      </c>
      <c r="D381" s="180">
        <v>5</v>
      </c>
      <c r="E381" s="182" t="s">
        <v>1053</v>
      </c>
      <c r="F381" s="183" t="s">
        <v>1055</v>
      </c>
      <c r="G381" s="184"/>
      <c r="H381" s="185" t="s">
        <v>1054</v>
      </c>
      <c r="I381" s="180"/>
      <c r="J381" s="186"/>
      <c r="K381" s="186"/>
      <c r="L381" s="180"/>
      <c r="M381" s="180"/>
      <c r="N381" s="180"/>
      <c r="O381" s="180"/>
      <c r="Q381" s="3">
        <v>1760.0000000000002</v>
      </c>
      <c r="R381" s="3">
        <v>1303.7037037037037</v>
      </c>
      <c r="S381" s="3">
        <f>C381-R381-300</f>
        <v>56.296296296296532</v>
      </c>
    </row>
    <row r="382" spans="1:19" ht="84">
      <c r="A382" s="179">
        <f t="shared" si="18"/>
        <v>369</v>
      </c>
      <c r="B382" s="180" t="s">
        <v>11</v>
      </c>
      <c r="C382" s="181">
        <f t="shared" ref="C382:C406" si="19">Q382-100</f>
        <v>1941.6</v>
      </c>
      <c r="D382" s="180">
        <v>5</v>
      </c>
      <c r="E382" s="182" t="s">
        <v>1053</v>
      </c>
      <c r="F382" s="183" t="s">
        <v>1055</v>
      </c>
      <c r="G382" s="184"/>
      <c r="H382" s="185" t="s">
        <v>1057</v>
      </c>
      <c r="I382" s="180"/>
      <c r="J382" s="186"/>
      <c r="K382" s="186"/>
      <c r="L382" s="180"/>
      <c r="M382" s="180"/>
      <c r="N382" s="180"/>
      <c r="O382" s="180"/>
      <c r="Q382" s="3">
        <v>2041.6</v>
      </c>
      <c r="R382" s="3">
        <v>1512.2962962962961</v>
      </c>
      <c r="S382" s="3">
        <f t="shared" ref="S382:S445" si="20">C382-R382-300</f>
        <v>129.30370370370383</v>
      </c>
    </row>
    <row r="383" spans="1:19" ht="84">
      <c r="A383" s="179">
        <f t="shared" si="18"/>
        <v>370</v>
      </c>
      <c r="B383" s="180" t="s">
        <v>11</v>
      </c>
      <c r="C383" s="181">
        <f t="shared" si="19"/>
        <v>2268.2559999999999</v>
      </c>
      <c r="D383" s="180">
        <v>5</v>
      </c>
      <c r="E383" s="182" t="s">
        <v>1053</v>
      </c>
      <c r="F383" s="183" t="s">
        <v>1055</v>
      </c>
      <c r="G383" s="184"/>
      <c r="H383" s="185" t="s">
        <v>1058</v>
      </c>
      <c r="I383" s="180"/>
      <c r="J383" s="186"/>
      <c r="K383" s="186"/>
      <c r="L383" s="180"/>
      <c r="M383" s="180"/>
      <c r="N383" s="180"/>
      <c r="O383" s="180"/>
      <c r="Q383" s="3">
        <v>2368.2559999999999</v>
      </c>
      <c r="R383" s="3">
        <v>1754.2637037037034</v>
      </c>
      <c r="S383" s="3">
        <f t="shared" si="20"/>
        <v>213.99229629629644</v>
      </c>
    </row>
    <row r="384" spans="1:19" ht="84">
      <c r="A384" s="179">
        <f t="shared" si="18"/>
        <v>371</v>
      </c>
      <c r="B384" s="180" t="s">
        <v>11</v>
      </c>
      <c r="C384" s="181">
        <f t="shared" si="19"/>
        <v>1941.6000000000001</v>
      </c>
      <c r="D384" s="180">
        <v>5</v>
      </c>
      <c r="E384" s="182" t="s">
        <v>1053</v>
      </c>
      <c r="F384" s="183" t="s">
        <v>1055</v>
      </c>
      <c r="G384" s="184"/>
      <c r="H384" s="185" t="s">
        <v>1059</v>
      </c>
      <c r="I384" s="180"/>
      <c r="J384" s="186"/>
      <c r="K384" s="186"/>
      <c r="L384" s="180"/>
      <c r="M384" s="180"/>
      <c r="N384" s="180"/>
      <c r="O384" s="180"/>
      <c r="Q384" s="3">
        <v>2041.6000000000001</v>
      </c>
      <c r="R384" s="3">
        <v>1512.2962962962963</v>
      </c>
      <c r="S384" s="3">
        <f t="shared" si="20"/>
        <v>129.30370370370383</v>
      </c>
    </row>
    <row r="385" spans="1:19" ht="84">
      <c r="A385" s="179">
        <f t="shared" si="18"/>
        <v>372</v>
      </c>
      <c r="B385" s="180" t="s">
        <v>11</v>
      </c>
      <c r="C385" s="181">
        <f t="shared" si="19"/>
        <v>2268.2560000000003</v>
      </c>
      <c r="D385" s="180">
        <v>5</v>
      </c>
      <c r="E385" s="182" t="s">
        <v>1053</v>
      </c>
      <c r="F385" s="183" t="s">
        <v>1055</v>
      </c>
      <c r="G385" s="184"/>
      <c r="H385" s="185" t="s">
        <v>1060</v>
      </c>
      <c r="I385" s="180"/>
      <c r="J385" s="186"/>
      <c r="K385" s="186"/>
      <c r="L385" s="180"/>
      <c r="M385" s="180"/>
      <c r="N385" s="180"/>
      <c r="O385" s="180"/>
      <c r="Q385" s="3">
        <v>2368.2560000000003</v>
      </c>
      <c r="R385" s="3">
        <v>1754.2637037037039</v>
      </c>
      <c r="S385" s="3">
        <f t="shared" si="20"/>
        <v>213.99229629629644</v>
      </c>
    </row>
    <row r="386" spans="1:19" ht="84">
      <c r="A386" s="179">
        <f t="shared" si="18"/>
        <v>373</v>
      </c>
      <c r="B386" s="180" t="s">
        <v>11</v>
      </c>
      <c r="C386" s="181">
        <f t="shared" si="19"/>
        <v>2647.1769600000002</v>
      </c>
      <c r="D386" s="180">
        <v>5</v>
      </c>
      <c r="E386" s="182" t="s">
        <v>1053</v>
      </c>
      <c r="F386" s="183" t="s">
        <v>1055</v>
      </c>
      <c r="G386" s="184"/>
      <c r="H386" s="185" t="s">
        <v>1061</v>
      </c>
      <c r="I386" s="180"/>
      <c r="J386" s="186"/>
      <c r="K386" s="186"/>
      <c r="L386" s="180"/>
      <c r="M386" s="180"/>
      <c r="N386" s="180"/>
      <c r="O386" s="180"/>
      <c r="Q386" s="3">
        <v>2747.1769600000002</v>
      </c>
      <c r="R386" s="3">
        <v>2034.9458962962963</v>
      </c>
      <c r="S386" s="3">
        <f t="shared" si="20"/>
        <v>312.23106370370397</v>
      </c>
    </row>
    <row r="387" spans="1:19" ht="84">
      <c r="A387" s="179">
        <f t="shared" si="18"/>
        <v>374</v>
      </c>
      <c r="B387" s="180" t="s">
        <v>11</v>
      </c>
      <c r="C387" s="181">
        <f t="shared" si="19"/>
        <v>2268.3000000000002</v>
      </c>
      <c r="D387" s="180">
        <v>5</v>
      </c>
      <c r="E387" s="182" t="s">
        <v>1053</v>
      </c>
      <c r="F387" s="183" t="s">
        <v>1055</v>
      </c>
      <c r="G387" s="184"/>
      <c r="H387" s="185" t="s">
        <v>1062</v>
      </c>
      <c r="I387" s="180"/>
      <c r="J387" s="186"/>
      <c r="K387" s="186"/>
      <c r="L387" s="180"/>
      <c r="M387" s="180"/>
      <c r="N387" s="180"/>
      <c r="O387" s="180"/>
      <c r="Q387" s="3">
        <v>2368.3000000000002</v>
      </c>
      <c r="R387" s="3">
        <v>1754.2962962962963</v>
      </c>
      <c r="S387" s="3">
        <f t="shared" si="20"/>
        <v>214.00370370370388</v>
      </c>
    </row>
    <row r="388" spans="1:19" ht="84">
      <c r="A388" s="179">
        <f t="shared" si="18"/>
        <v>375</v>
      </c>
      <c r="B388" s="180" t="s">
        <v>11</v>
      </c>
      <c r="C388" s="181">
        <f t="shared" si="19"/>
        <v>2647.2280000000001</v>
      </c>
      <c r="D388" s="180">
        <v>5</v>
      </c>
      <c r="E388" s="182" t="s">
        <v>1053</v>
      </c>
      <c r="F388" s="183" t="s">
        <v>1055</v>
      </c>
      <c r="G388" s="184"/>
      <c r="H388" s="185" t="s">
        <v>1063</v>
      </c>
      <c r="I388" s="180"/>
      <c r="J388" s="186"/>
      <c r="K388" s="186"/>
      <c r="L388" s="180"/>
      <c r="M388" s="180"/>
      <c r="N388" s="180"/>
      <c r="O388" s="180"/>
      <c r="Q388" s="3">
        <v>2747.2280000000001</v>
      </c>
      <c r="R388" s="3">
        <v>2034.9837037037037</v>
      </c>
      <c r="S388" s="3">
        <f t="shared" si="20"/>
        <v>312.2442962962964</v>
      </c>
    </row>
    <row r="389" spans="1:19" ht="84">
      <c r="A389" s="179">
        <f t="shared" si="18"/>
        <v>376</v>
      </c>
      <c r="B389" s="180" t="s">
        <v>11</v>
      </c>
      <c r="C389" s="181">
        <f t="shared" si="19"/>
        <v>3086.7844800000003</v>
      </c>
      <c r="D389" s="180">
        <v>5</v>
      </c>
      <c r="E389" s="182" t="s">
        <v>1053</v>
      </c>
      <c r="F389" s="183" t="s">
        <v>1055</v>
      </c>
      <c r="G389" s="184"/>
      <c r="H389" s="185" t="s">
        <v>1064</v>
      </c>
      <c r="I389" s="180"/>
      <c r="J389" s="186"/>
      <c r="K389" s="186"/>
      <c r="L389" s="180"/>
      <c r="M389" s="180"/>
      <c r="N389" s="180"/>
      <c r="O389" s="180"/>
      <c r="Q389" s="3">
        <v>3186.7844800000003</v>
      </c>
      <c r="R389" s="3">
        <v>2360.5810962962964</v>
      </c>
      <c r="S389" s="3">
        <f t="shared" si="20"/>
        <v>426.20338370370382</v>
      </c>
    </row>
    <row r="390" spans="1:19" ht="60">
      <c r="A390" s="179">
        <f t="shared" si="18"/>
        <v>377</v>
      </c>
      <c r="B390" s="180" t="s">
        <v>11</v>
      </c>
      <c r="C390" s="181">
        <f t="shared" si="19"/>
        <v>1880.0000000000002</v>
      </c>
      <c r="D390" s="180">
        <v>5</v>
      </c>
      <c r="E390" s="182" t="s">
        <v>1065</v>
      </c>
      <c r="F390" s="183" t="s">
        <v>1075</v>
      </c>
      <c r="G390" s="184"/>
      <c r="H390" s="185" t="s">
        <v>1066</v>
      </c>
      <c r="I390" s="180"/>
      <c r="J390" s="186"/>
      <c r="K390" s="186"/>
      <c r="L390" s="180"/>
      <c r="M390" s="180"/>
      <c r="N390" s="180"/>
      <c r="O390" s="180"/>
      <c r="Q390" s="3">
        <v>1980.0000000000002</v>
      </c>
      <c r="R390" s="3">
        <v>1466.6666666666667</v>
      </c>
      <c r="S390" s="3">
        <f t="shared" si="20"/>
        <v>113.33333333333348</v>
      </c>
    </row>
    <row r="391" spans="1:19" ht="60">
      <c r="A391" s="179">
        <f t="shared" ref="A391:A454" si="21">A390+1</f>
        <v>378</v>
      </c>
      <c r="B391" s="180" t="s">
        <v>11</v>
      </c>
      <c r="C391" s="181">
        <f t="shared" si="19"/>
        <v>2196.8000000000002</v>
      </c>
      <c r="D391" s="180">
        <v>5</v>
      </c>
      <c r="E391" s="182" t="s">
        <v>1065</v>
      </c>
      <c r="F391" s="183" t="s">
        <v>1075</v>
      </c>
      <c r="G391" s="184"/>
      <c r="H391" s="185" t="s">
        <v>1067</v>
      </c>
      <c r="I391" s="180"/>
      <c r="J391" s="186"/>
      <c r="K391" s="186"/>
      <c r="L391" s="180"/>
      <c r="M391" s="180"/>
      <c r="N391" s="180"/>
      <c r="O391" s="180"/>
      <c r="Q391" s="3">
        <v>2296.8000000000002</v>
      </c>
      <c r="R391" s="3">
        <v>1701.3333333333333</v>
      </c>
      <c r="S391" s="3">
        <f t="shared" si="20"/>
        <v>195.46666666666692</v>
      </c>
    </row>
    <row r="392" spans="1:19" ht="60">
      <c r="A392" s="179">
        <f t="shared" si="21"/>
        <v>379</v>
      </c>
      <c r="B392" s="180" t="s">
        <v>11</v>
      </c>
      <c r="C392" s="181">
        <f t="shared" si="19"/>
        <v>2564.288</v>
      </c>
      <c r="D392" s="180">
        <v>5</v>
      </c>
      <c r="E392" s="182" t="s">
        <v>1065</v>
      </c>
      <c r="F392" s="183" t="s">
        <v>1075</v>
      </c>
      <c r="G392" s="184"/>
      <c r="H392" s="185" t="s">
        <v>1068</v>
      </c>
      <c r="I392" s="180"/>
      <c r="J392" s="186"/>
      <c r="K392" s="186"/>
      <c r="L392" s="180"/>
      <c r="M392" s="180"/>
      <c r="N392" s="180"/>
      <c r="O392" s="180"/>
      <c r="Q392" s="3">
        <v>2664.288</v>
      </c>
      <c r="R392" s="3">
        <v>1973.5466666666666</v>
      </c>
      <c r="S392" s="3">
        <f t="shared" si="20"/>
        <v>290.74133333333339</v>
      </c>
    </row>
    <row r="393" spans="1:19" ht="60">
      <c r="A393" s="179">
        <f t="shared" si="21"/>
        <v>380</v>
      </c>
      <c r="B393" s="180" t="s">
        <v>11</v>
      </c>
      <c r="C393" s="181">
        <f t="shared" si="19"/>
        <v>2196.8000000000002</v>
      </c>
      <c r="D393" s="180">
        <v>5</v>
      </c>
      <c r="E393" s="182" t="s">
        <v>1065</v>
      </c>
      <c r="F393" s="183" t="s">
        <v>1075</v>
      </c>
      <c r="G393" s="184"/>
      <c r="H393" s="185" t="s">
        <v>1069</v>
      </c>
      <c r="I393" s="180"/>
      <c r="J393" s="186"/>
      <c r="K393" s="186"/>
      <c r="L393" s="180"/>
      <c r="M393" s="180"/>
      <c r="N393" s="180"/>
      <c r="O393" s="180"/>
      <c r="Q393" s="3">
        <v>2296.8000000000002</v>
      </c>
      <c r="R393" s="3">
        <v>1701.3333333333333</v>
      </c>
      <c r="S393" s="3">
        <f t="shared" si="20"/>
        <v>195.46666666666692</v>
      </c>
    </row>
    <row r="394" spans="1:19" ht="60">
      <c r="A394" s="179">
        <f t="shared" si="21"/>
        <v>381</v>
      </c>
      <c r="B394" s="180" t="s">
        <v>11</v>
      </c>
      <c r="C394" s="181">
        <f t="shared" si="19"/>
        <v>2564.288</v>
      </c>
      <c r="D394" s="180">
        <v>5</v>
      </c>
      <c r="E394" s="182" t="s">
        <v>1065</v>
      </c>
      <c r="F394" s="183" t="s">
        <v>1075</v>
      </c>
      <c r="G394" s="184"/>
      <c r="H394" s="185" t="s">
        <v>1070</v>
      </c>
      <c r="I394" s="180"/>
      <c r="J394" s="186"/>
      <c r="K394" s="186"/>
      <c r="L394" s="180"/>
      <c r="M394" s="180"/>
      <c r="N394" s="180"/>
      <c r="O394" s="180"/>
      <c r="Q394" s="3">
        <v>2664.288</v>
      </c>
      <c r="R394" s="3">
        <v>1973.5466666666666</v>
      </c>
      <c r="S394" s="3">
        <f t="shared" si="20"/>
        <v>290.74133333333339</v>
      </c>
    </row>
    <row r="395" spans="1:19" ht="60">
      <c r="A395" s="179">
        <f t="shared" si="21"/>
        <v>382</v>
      </c>
      <c r="B395" s="180" t="s">
        <v>11</v>
      </c>
      <c r="C395" s="181">
        <f t="shared" si="19"/>
        <v>2990.5740800000003</v>
      </c>
      <c r="D395" s="180">
        <v>5</v>
      </c>
      <c r="E395" s="182" t="s">
        <v>1065</v>
      </c>
      <c r="F395" s="183" t="s">
        <v>1075</v>
      </c>
      <c r="G395" s="184"/>
      <c r="H395" s="185" t="s">
        <v>1071</v>
      </c>
      <c r="I395" s="180"/>
      <c r="J395" s="186"/>
      <c r="K395" s="186"/>
      <c r="L395" s="180"/>
      <c r="M395" s="180"/>
      <c r="N395" s="180"/>
      <c r="O395" s="180"/>
      <c r="Q395" s="3">
        <v>3090.5740800000003</v>
      </c>
      <c r="R395" s="3">
        <v>2289.3141333333333</v>
      </c>
      <c r="S395" s="3">
        <f t="shared" si="20"/>
        <v>401.25994666666702</v>
      </c>
    </row>
    <row r="396" spans="1:19" ht="60">
      <c r="A396" s="179">
        <f t="shared" si="21"/>
        <v>383</v>
      </c>
      <c r="B396" s="180" t="s">
        <v>11</v>
      </c>
      <c r="C396" s="181">
        <f t="shared" si="19"/>
        <v>2564.2000000000003</v>
      </c>
      <c r="D396" s="180">
        <v>5</v>
      </c>
      <c r="E396" s="182" t="s">
        <v>1065</v>
      </c>
      <c r="F396" s="183" t="s">
        <v>1075</v>
      </c>
      <c r="G396" s="184"/>
      <c r="H396" s="185" t="s">
        <v>1072</v>
      </c>
      <c r="I396" s="180"/>
      <c r="J396" s="186"/>
      <c r="K396" s="186"/>
      <c r="L396" s="180"/>
      <c r="M396" s="180"/>
      <c r="N396" s="180"/>
      <c r="O396" s="180"/>
      <c r="Q396" s="3">
        <v>2664.2000000000003</v>
      </c>
      <c r="R396" s="3">
        <v>1973.4814814814815</v>
      </c>
      <c r="S396" s="3">
        <f t="shared" si="20"/>
        <v>290.71851851851875</v>
      </c>
    </row>
    <row r="397" spans="1:19" ht="60">
      <c r="A397" s="179">
        <f t="shared" si="21"/>
        <v>384</v>
      </c>
      <c r="B397" s="180" t="s">
        <v>11</v>
      </c>
      <c r="C397" s="181">
        <f t="shared" si="19"/>
        <v>2990.4720000000002</v>
      </c>
      <c r="D397" s="180">
        <v>5</v>
      </c>
      <c r="E397" s="182" t="s">
        <v>1065</v>
      </c>
      <c r="F397" s="183" t="s">
        <v>1075</v>
      </c>
      <c r="G397" s="184"/>
      <c r="H397" s="185" t="s">
        <v>1073</v>
      </c>
      <c r="I397" s="180"/>
      <c r="J397" s="186"/>
      <c r="K397" s="186"/>
      <c r="L397" s="180"/>
      <c r="M397" s="180"/>
      <c r="N397" s="180"/>
      <c r="O397" s="180"/>
      <c r="Q397" s="3">
        <v>3090.4720000000002</v>
      </c>
      <c r="R397" s="3">
        <v>2289.2385185185185</v>
      </c>
      <c r="S397" s="3">
        <f t="shared" si="20"/>
        <v>401.2334814814817</v>
      </c>
    </row>
    <row r="398" spans="1:19" ht="60">
      <c r="A398" s="179">
        <f t="shared" si="21"/>
        <v>385</v>
      </c>
      <c r="B398" s="180" t="s">
        <v>11</v>
      </c>
      <c r="C398" s="181">
        <f t="shared" si="19"/>
        <v>3484.9475199999997</v>
      </c>
      <c r="D398" s="180">
        <v>5</v>
      </c>
      <c r="E398" s="182" t="s">
        <v>1065</v>
      </c>
      <c r="F398" s="183" t="s">
        <v>1075</v>
      </c>
      <c r="G398" s="184"/>
      <c r="H398" s="185" t="s">
        <v>1074</v>
      </c>
      <c r="I398" s="180"/>
      <c r="J398" s="186"/>
      <c r="K398" s="186"/>
      <c r="L398" s="180"/>
      <c r="M398" s="180"/>
      <c r="N398" s="180"/>
      <c r="O398" s="180"/>
      <c r="Q398" s="3">
        <v>3584.9475199999997</v>
      </c>
      <c r="R398" s="3">
        <v>2655.5166814814811</v>
      </c>
      <c r="S398" s="3">
        <f t="shared" si="20"/>
        <v>529.43083851851861</v>
      </c>
    </row>
    <row r="399" spans="1:19" ht="96">
      <c r="A399" s="179">
        <f t="shared" si="21"/>
        <v>386</v>
      </c>
      <c r="B399" s="180" t="s">
        <v>11</v>
      </c>
      <c r="C399" s="181">
        <f t="shared" si="19"/>
        <v>2698.125</v>
      </c>
      <c r="D399" s="180">
        <v>5</v>
      </c>
      <c r="E399" s="182" t="s">
        <v>1077</v>
      </c>
      <c r="F399" s="179" t="s">
        <v>1076</v>
      </c>
      <c r="G399" s="187"/>
      <c r="H399" s="188" t="s">
        <v>1078</v>
      </c>
      <c r="I399" s="180"/>
      <c r="J399" s="186"/>
      <c r="K399" s="186"/>
      <c r="L399" s="180"/>
      <c r="M399" s="180"/>
      <c r="N399" s="180"/>
      <c r="O399" s="180"/>
      <c r="Q399" s="3">
        <v>2798.125</v>
      </c>
      <c r="R399" s="3">
        <v>2035</v>
      </c>
      <c r="S399" s="3">
        <f t="shared" si="20"/>
        <v>363.125</v>
      </c>
    </row>
    <row r="400" spans="1:19" ht="96">
      <c r="A400" s="179">
        <f t="shared" si="21"/>
        <v>387</v>
      </c>
      <c r="B400" s="180" t="s">
        <v>11</v>
      </c>
      <c r="C400" s="181">
        <f t="shared" si="19"/>
        <v>2783.3750000000005</v>
      </c>
      <c r="D400" s="180">
        <v>5</v>
      </c>
      <c r="E400" s="182" t="s">
        <v>1077</v>
      </c>
      <c r="F400" s="179" t="s">
        <v>1076</v>
      </c>
      <c r="G400" s="187"/>
      <c r="H400" s="188" t="s">
        <v>1079</v>
      </c>
      <c r="I400" s="180"/>
      <c r="J400" s="186"/>
      <c r="K400" s="186"/>
      <c r="L400" s="180"/>
      <c r="M400" s="180"/>
      <c r="N400" s="180"/>
      <c r="O400" s="180"/>
      <c r="Q400" s="3">
        <v>2883.3750000000005</v>
      </c>
      <c r="R400" s="3">
        <v>2097</v>
      </c>
      <c r="S400" s="3">
        <f t="shared" si="20"/>
        <v>386.37500000000045</v>
      </c>
    </row>
    <row r="401" spans="1:19" ht="96">
      <c r="A401" s="179">
        <f t="shared" si="21"/>
        <v>388</v>
      </c>
      <c r="B401" s="180" t="s">
        <v>11</v>
      </c>
      <c r="C401" s="181">
        <f t="shared" si="19"/>
        <v>2870.0000000000005</v>
      </c>
      <c r="D401" s="180">
        <v>5</v>
      </c>
      <c r="E401" s="182" t="s">
        <v>1077</v>
      </c>
      <c r="F401" s="179" t="s">
        <v>1076</v>
      </c>
      <c r="G401" s="187"/>
      <c r="H401" s="188" t="s">
        <v>1080</v>
      </c>
      <c r="I401" s="180"/>
      <c r="J401" s="186"/>
      <c r="K401" s="186"/>
      <c r="L401" s="180"/>
      <c r="M401" s="180"/>
      <c r="N401" s="180"/>
      <c r="O401" s="180"/>
      <c r="Q401" s="3">
        <v>2970.0000000000005</v>
      </c>
      <c r="R401" s="3">
        <v>2160</v>
      </c>
      <c r="S401" s="3">
        <f t="shared" si="20"/>
        <v>410.00000000000045</v>
      </c>
    </row>
    <row r="402" spans="1:19" ht="96">
      <c r="A402" s="179">
        <f t="shared" si="21"/>
        <v>389</v>
      </c>
      <c r="B402" s="180" t="s">
        <v>11</v>
      </c>
      <c r="C402" s="181">
        <f t="shared" si="19"/>
        <v>2958.0000000000005</v>
      </c>
      <c r="D402" s="180">
        <v>5</v>
      </c>
      <c r="E402" s="182" t="s">
        <v>1077</v>
      </c>
      <c r="F402" s="179" t="s">
        <v>1076</v>
      </c>
      <c r="G402" s="187"/>
      <c r="H402" s="188" t="s">
        <v>1081</v>
      </c>
      <c r="I402" s="180"/>
      <c r="J402" s="186"/>
      <c r="K402" s="186"/>
      <c r="L402" s="180"/>
      <c r="M402" s="180"/>
      <c r="N402" s="180"/>
      <c r="O402" s="180"/>
      <c r="Q402" s="3">
        <v>3058.0000000000005</v>
      </c>
      <c r="R402" s="3">
        <v>2224</v>
      </c>
      <c r="S402" s="3">
        <f t="shared" si="20"/>
        <v>434.00000000000045</v>
      </c>
    </row>
    <row r="403" spans="1:19" ht="96">
      <c r="A403" s="179">
        <f t="shared" si="21"/>
        <v>390</v>
      </c>
      <c r="B403" s="180" t="s">
        <v>11</v>
      </c>
      <c r="C403" s="181">
        <f t="shared" si="19"/>
        <v>3050.1250000000005</v>
      </c>
      <c r="D403" s="180">
        <v>5</v>
      </c>
      <c r="E403" s="182" t="s">
        <v>1077</v>
      </c>
      <c r="F403" s="179" t="s">
        <v>1076</v>
      </c>
      <c r="G403" s="187"/>
      <c r="H403" s="188" t="s">
        <v>1082</v>
      </c>
      <c r="I403" s="180"/>
      <c r="J403" s="186"/>
      <c r="K403" s="186"/>
      <c r="L403" s="180"/>
      <c r="M403" s="180"/>
      <c r="N403" s="180"/>
      <c r="O403" s="180"/>
      <c r="Q403" s="3">
        <v>3150.1250000000005</v>
      </c>
      <c r="R403" s="3">
        <v>2291</v>
      </c>
      <c r="S403" s="3">
        <f t="shared" si="20"/>
        <v>459.12500000000045</v>
      </c>
    </row>
    <row r="404" spans="1:19" ht="96">
      <c r="A404" s="179">
        <f t="shared" si="21"/>
        <v>391</v>
      </c>
      <c r="B404" s="180" t="s">
        <v>11</v>
      </c>
      <c r="C404" s="181">
        <f t="shared" si="19"/>
        <v>3146.3750000000005</v>
      </c>
      <c r="D404" s="180">
        <v>5</v>
      </c>
      <c r="E404" s="182" t="s">
        <v>1077</v>
      </c>
      <c r="F404" s="179" t="s">
        <v>1076</v>
      </c>
      <c r="G404" s="187"/>
      <c r="H404" s="188" t="s">
        <v>1083</v>
      </c>
      <c r="I404" s="180"/>
      <c r="J404" s="186"/>
      <c r="K404" s="186"/>
      <c r="L404" s="180"/>
      <c r="M404" s="180"/>
      <c r="N404" s="180"/>
      <c r="O404" s="180"/>
      <c r="Q404" s="3">
        <v>3246.3750000000005</v>
      </c>
      <c r="R404" s="3">
        <v>2361</v>
      </c>
      <c r="S404" s="3">
        <f t="shared" si="20"/>
        <v>485.37500000000045</v>
      </c>
    </row>
    <row r="405" spans="1:19" ht="96">
      <c r="A405" s="179">
        <f t="shared" si="21"/>
        <v>392</v>
      </c>
      <c r="B405" s="180" t="s">
        <v>11</v>
      </c>
      <c r="C405" s="181">
        <f t="shared" si="19"/>
        <v>3241.2500000000005</v>
      </c>
      <c r="D405" s="180">
        <v>5</v>
      </c>
      <c r="E405" s="182" t="s">
        <v>1077</v>
      </c>
      <c r="F405" s="179" t="s">
        <v>1076</v>
      </c>
      <c r="G405" s="187"/>
      <c r="H405" s="188" t="s">
        <v>1084</v>
      </c>
      <c r="I405" s="180"/>
      <c r="J405" s="186"/>
      <c r="K405" s="186"/>
      <c r="L405" s="180"/>
      <c r="M405" s="180"/>
      <c r="N405" s="180"/>
      <c r="O405" s="180"/>
      <c r="Q405" s="3">
        <v>3341.2500000000005</v>
      </c>
      <c r="R405" s="3">
        <v>2430</v>
      </c>
      <c r="S405" s="3">
        <f t="shared" si="20"/>
        <v>511.25000000000045</v>
      </c>
    </row>
    <row r="406" spans="1:19" ht="96">
      <c r="A406" s="179">
        <f t="shared" si="21"/>
        <v>393</v>
      </c>
      <c r="B406" s="180" t="s">
        <v>11</v>
      </c>
      <c r="C406" s="181">
        <f t="shared" si="19"/>
        <v>3343.0000000000005</v>
      </c>
      <c r="D406" s="180">
        <v>5</v>
      </c>
      <c r="E406" s="182" t="s">
        <v>1077</v>
      </c>
      <c r="F406" s="179" t="s">
        <v>1076</v>
      </c>
      <c r="G406" s="187"/>
      <c r="H406" s="188" t="s">
        <v>1085</v>
      </c>
      <c r="I406" s="180"/>
      <c r="J406" s="186"/>
      <c r="K406" s="186"/>
      <c r="L406" s="180"/>
      <c r="M406" s="180"/>
      <c r="N406" s="180"/>
      <c r="O406" s="180"/>
      <c r="Q406" s="3">
        <v>3443.0000000000005</v>
      </c>
      <c r="R406" s="3">
        <v>2504</v>
      </c>
      <c r="S406" s="3">
        <f t="shared" si="20"/>
        <v>539.00000000000045</v>
      </c>
    </row>
    <row r="407" spans="1:19" ht="96">
      <c r="A407" s="179">
        <f t="shared" si="21"/>
        <v>394</v>
      </c>
      <c r="B407" s="180" t="s">
        <v>11</v>
      </c>
      <c r="C407" s="181">
        <f>Q407-200</f>
        <v>3453.3750000000005</v>
      </c>
      <c r="D407" s="180">
        <v>5</v>
      </c>
      <c r="E407" s="182" t="s">
        <v>1077</v>
      </c>
      <c r="F407" s="179" t="s">
        <v>1076</v>
      </c>
      <c r="G407" s="187"/>
      <c r="H407" s="188" t="s">
        <v>1086</v>
      </c>
      <c r="I407" s="180"/>
      <c r="J407" s="186"/>
      <c r="K407" s="186"/>
      <c r="L407" s="180"/>
      <c r="M407" s="180"/>
      <c r="N407" s="180"/>
      <c r="O407" s="180"/>
      <c r="Q407" s="3">
        <v>3653.3750000000005</v>
      </c>
      <c r="R407" s="3">
        <v>2657</v>
      </c>
      <c r="S407" s="3">
        <f t="shared" si="20"/>
        <v>496.37500000000045</v>
      </c>
    </row>
    <row r="408" spans="1:19" ht="96.6">
      <c r="A408" s="179">
        <f t="shared" si="21"/>
        <v>395</v>
      </c>
      <c r="B408" s="180" t="s">
        <v>11</v>
      </c>
      <c r="C408" s="181">
        <f t="shared" ref="C408:C425" si="22">Q408-200</f>
        <v>4227.5</v>
      </c>
      <c r="D408" s="180">
        <v>5</v>
      </c>
      <c r="E408" s="182" t="s">
        <v>1088</v>
      </c>
      <c r="F408" s="179" t="s">
        <v>1087</v>
      </c>
      <c r="G408" s="187"/>
      <c r="H408" s="189" t="s">
        <v>1089</v>
      </c>
      <c r="I408" s="180"/>
      <c r="J408" s="186"/>
      <c r="K408" s="186"/>
      <c r="L408" s="180"/>
      <c r="M408" s="180"/>
      <c r="N408" s="180"/>
      <c r="O408" s="180"/>
      <c r="Q408" s="3">
        <v>4427.5</v>
      </c>
      <c r="R408" s="3">
        <v>3220</v>
      </c>
      <c r="S408" s="3">
        <f t="shared" si="20"/>
        <v>707.5</v>
      </c>
    </row>
    <row r="409" spans="1:19" ht="96.6">
      <c r="A409" s="179">
        <f t="shared" si="21"/>
        <v>396</v>
      </c>
      <c r="B409" s="180" t="s">
        <v>11</v>
      </c>
      <c r="C409" s="181">
        <f t="shared" si="22"/>
        <v>4495.625</v>
      </c>
      <c r="D409" s="180">
        <v>5</v>
      </c>
      <c r="E409" s="182" t="s">
        <v>1088</v>
      </c>
      <c r="F409" s="179" t="s">
        <v>1087</v>
      </c>
      <c r="G409" s="187"/>
      <c r="H409" s="189" t="s">
        <v>1090</v>
      </c>
      <c r="I409" s="180"/>
      <c r="J409" s="186"/>
      <c r="K409" s="186"/>
      <c r="L409" s="180"/>
      <c r="M409" s="180"/>
      <c r="N409" s="180"/>
      <c r="O409" s="180"/>
      <c r="Q409" s="3">
        <v>4695.625</v>
      </c>
      <c r="R409" s="3">
        <v>3415</v>
      </c>
      <c r="S409" s="3">
        <f t="shared" si="20"/>
        <v>780.625</v>
      </c>
    </row>
    <row r="410" spans="1:19" ht="96.6">
      <c r="A410" s="179">
        <f t="shared" si="21"/>
        <v>397</v>
      </c>
      <c r="B410" s="180" t="s">
        <v>11</v>
      </c>
      <c r="C410" s="181">
        <f t="shared" si="22"/>
        <v>4825.625</v>
      </c>
      <c r="D410" s="180">
        <v>5</v>
      </c>
      <c r="E410" s="182" t="s">
        <v>1088</v>
      </c>
      <c r="F410" s="179" t="s">
        <v>1087</v>
      </c>
      <c r="G410" s="187"/>
      <c r="H410" s="189" t="s">
        <v>1091</v>
      </c>
      <c r="I410" s="180"/>
      <c r="J410" s="186"/>
      <c r="K410" s="186"/>
      <c r="L410" s="180"/>
      <c r="M410" s="180"/>
      <c r="N410" s="180"/>
      <c r="O410" s="180"/>
      <c r="Q410" s="3">
        <v>5025.625</v>
      </c>
      <c r="R410" s="3">
        <v>3655</v>
      </c>
      <c r="S410" s="3">
        <f t="shared" si="20"/>
        <v>870.625</v>
      </c>
    </row>
    <row r="411" spans="1:19" ht="96.6">
      <c r="A411" s="179">
        <f t="shared" si="21"/>
        <v>398</v>
      </c>
      <c r="B411" s="180" t="s">
        <v>11</v>
      </c>
      <c r="C411" s="181">
        <f t="shared" si="22"/>
        <v>5177.625</v>
      </c>
      <c r="D411" s="180">
        <v>5</v>
      </c>
      <c r="E411" s="182" t="s">
        <v>1088</v>
      </c>
      <c r="F411" s="179" t="s">
        <v>1087</v>
      </c>
      <c r="G411" s="187"/>
      <c r="H411" s="189" t="s">
        <v>1092</v>
      </c>
      <c r="I411" s="180"/>
      <c r="J411" s="186"/>
      <c r="K411" s="186"/>
      <c r="L411" s="180"/>
      <c r="M411" s="180"/>
      <c r="N411" s="180"/>
      <c r="O411" s="180"/>
      <c r="Q411" s="3">
        <v>5377.625</v>
      </c>
      <c r="R411" s="3">
        <v>3911</v>
      </c>
      <c r="S411" s="3">
        <f t="shared" si="20"/>
        <v>966.625</v>
      </c>
    </row>
    <row r="412" spans="1:19" ht="96.6">
      <c r="A412" s="179">
        <f t="shared" si="21"/>
        <v>399</v>
      </c>
      <c r="B412" s="180" t="s">
        <v>11</v>
      </c>
      <c r="C412" s="181">
        <f t="shared" si="22"/>
        <v>5554.3750000000009</v>
      </c>
      <c r="D412" s="180">
        <v>5</v>
      </c>
      <c r="E412" s="182" t="s">
        <v>1088</v>
      </c>
      <c r="F412" s="179" t="s">
        <v>1087</v>
      </c>
      <c r="G412" s="187"/>
      <c r="H412" s="189" t="s">
        <v>1093</v>
      </c>
      <c r="I412" s="180"/>
      <c r="J412" s="186"/>
      <c r="K412" s="186"/>
      <c r="L412" s="180"/>
      <c r="M412" s="180"/>
      <c r="N412" s="180"/>
      <c r="O412" s="180"/>
      <c r="Q412" s="3">
        <v>5754.3750000000009</v>
      </c>
      <c r="R412" s="3">
        <v>4185</v>
      </c>
      <c r="S412" s="3">
        <f t="shared" si="20"/>
        <v>1069.3750000000009</v>
      </c>
    </row>
    <row r="413" spans="1:19" ht="96.6">
      <c r="A413" s="179">
        <f t="shared" si="21"/>
        <v>400</v>
      </c>
      <c r="B413" s="180" t="s">
        <v>11</v>
      </c>
      <c r="C413" s="181">
        <f t="shared" si="22"/>
        <v>5957.2500000000009</v>
      </c>
      <c r="D413" s="180">
        <v>5</v>
      </c>
      <c r="E413" s="182" t="s">
        <v>1088</v>
      </c>
      <c r="F413" s="179" t="s">
        <v>1087</v>
      </c>
      <c r="G413" s="187"/>
      <c r="H413" s="189" t="s">
        <v>1094</v>
      </c>
      <c r="I413" s="180"/>
      <c r="J413" s="186"/>
      <c r="K413" s="186"/>
      <c r="L413" s="180"/>
      <c r="M413" s="180"/>
      <c r="N413" s="180"/>
      <c r="O413" s="180"/>
      <c r="Q413" s="3">
        <v>6157.2500000000009</v>
      </c>
      <c r="R413" s="3">
        <v>4478</v>
      </c>
      <c r="S413" s="3">
        <f t="shared" si="20"/>
        <v>1179.2500000000009</v>
      </c>
    </row>
    <row r="414" spans="1:19" ht="96.6">
      <c r="A414" s="179">
        <f t="shared" si="21"/>
        <v>401</v>
      </c>
      <c r="B414" s="180" t="s">
        <v>11</v>
      </c>
      <c r="C414" s="181">
        <f t="shared" si="22"/>
        <v>6387.6250000000009</v>
      </c>
      <c r="D414" s="180">
        <v>5</v>
      </c>
      <c r="E414" s="182" t="s">
        <v>1088</v>
      </c>
      <c r="F414" s="179" t="s">
        <v>1087</v>
      </c>
      <c r="G414" s="187"/>
      <c r="H414" s="189" t="s">
        <v>1095</v>
      </c>
      <c r="I414" s="180"/>
      <c r="J414" s="186"/>
      <c r="K414" s="186"/>
      <c r="L414" s="180"/>
      <c r="M414" s="180"/>
      <c r="N414" s="180"/>
      <c r="O414" s="180"/>
      <c r="Q414" s="3">
        <v>6587.6250000000009</v>
      </c>
      <c r="R414" s="3">
        <v>4791</v>
      </c>
      <c r="S414" s="3">
        <f t="shared" si="20"/>
        <v>1296.6250000000009</v>
      </c>
    </row>
    <row r="415" spans="1:19" ht="96.6">
      <c r="A415" s="179">
        <f t="shared" si="21"/>
        <v>402</v>
      </c>
      <c r="B415" s="180" t="s">
        <v>11</v>
      </c>
      <c r="C415" s="181">
        <f>Q415-200</f>
        <v>6849.6250000000009</v>
      </c>
      <c r="D415" s="180">
        <v>5</v>
      </c>
      <c r="E415" s="182" t="s">
        <v>1088</v>
      </c>
      <c r="F415" s="179" t="s">
        <v>1087</v>
      </c>
      <c r="G415" s="187"/>
      <c r="H415" s="189" t="s">
        <v>1096</v>
      </c>
      <c r="I415" s="180"/>
      <c r="J415" s="186"/>
      <c r="K415" s="186"/>
      <c r="L415" s="180"/>
      <c r="M415" s="180"/>
      <c r="N415" s="180"/>
      <c r="O415" s="180"/>
      <c r="Q415" s="3">
        <v>7049.6250000000009</v>
      </c>
      <c r="R415" s="3">
        <v>5127</v>
      </c>
      <c r="S415" s="3">
        <f t="shared" si="20"/>
        <v>1422.6250000000009</v>
      </c>
    </row>
    <row r="416" spans="1:19" ht="96.6">
      <c r="A416" s="179">
        <f t="shared" si="21"/>
        <v>403</v>
      </c>
      <c r="B416" s="180" t="s">
        <v>11</v>
      </c>
      <c r="C416" s="181">
        <f t="shared" si="22"/>
        <v>7344.6250000000009</v>
      </c>
      <c r="D416" s="180">
        <v>5</v>
      </c>
      <c r="E416" s="182" t="s">
        <v>1088</v>
      </c>
      <c r="F416" s="179" t="s">
        <v>1087</v>
      </c>
      <c r="G416" s="187"/>
      <c r="H416" s="189" t="s">
        <v>1097</v>
      </c>
      <c r="I416" s="180"/>
      <c r="J416" s="186"/>
      <c r="K416" s="186"/>
      <c r="L416" s="180"/>
      <c r="M416" s="180"/>
      <c r="N416" s="180"/>
      <c r="O416" s="180"/>
      <c r="Q416" s="3">
        <v>7544.6250000000009</v>
      </c>
      <c r="R416" s="3">
        <v>5487</v>
      </c>
      <c r="S416" s="3">
        <f t="shared" si="20"/>
        <v>1557.6250000000009</v>
      </c>
    </row>
    <row r="417" spans="1:19" ht="204.6">
      <c r="A417" s="179">
        <f t="shared" si="21"/>
        <v>404</v>
      </c>
      <c r="B417" s="180" t="s">
        <v>11</v>
      </c>
      <c r="C417" s="181">
        <f>Q417-300</f>
        <v>5300.375</v>
      </c>
      <c r="D417" s="180">
        <v>5</v>
      </c>
      <c r="E417" s="190" t="s">
        <v>1099</v>
      </c>
      <c r="F417" s="179" t="s">
        <v>1098</v>
      </c>
      <c r="G417" s="187"/>
      <c r="H417" s="189" t="s">
        <v>1100</v>
      </c>
      <c r="I417" s="180"/>
      <c r="J417" s="186"/>
      <c r="K417" s="186"/>
      <c r="L417" s="180"/>
      <c r="M417" s="180"/>
      <c r="N417" s="180"/>
      <c r="O417" s="180"/>
      <c r="Q417" s="3">
        <v>5600.375</v>
      </c>
      <c r="R417" s="3">
        <v>4073</v>
      </c>
      <c r="S417" s="3">
        <f t="shared" si="20"/>
        <v>927.375</v>
      </c>
    </row>
    <row r="418" spans="1:19" ht="204.6">
      <c r="A418" s="179">
        <f t="shared" si="21"/>
        <v>405</v>
      </c>
      <c r="B418" s="180" t="s">
        <v>11</v>
      </c>
      <c r="C418" s="181">
        <f t="shared" ref="C418:C423" si="23">Q418-300</f>
        <v>5475.0000000000009</v>
      </c>
      <c r="D418" s="180">
        <v>5</v>
      </c>
      <c r="E418" s="190" t="s">
        <v>1099</v>
      </c>
      <c r="F418" s="179" t="s">
        <v>1098</v>
      </c>
      <c r="G418" s="187"/>
      <c r="H418" s="189" t="s">
        <v>1101</v>
      </c>
      <c r="I418" s="180"/>
      <c r="J418" s="186"/>
      <c r="K418" s="186"/>
      <c r="L418" s="180"/>
      <c r="M418" s="180"/>
      <c r="N418" s="180"/>
      <c r="O418" s="180"/>
      <c r="Q418" s="3">
        <v>5775.0000000000009</v>
      </c>
      <c r="R418" s="3">
        <v>4200</v>
      </c>
      <c r="S418" s="3">
        <f t="shared" si="20"/>
        <v>975.00000000000091</v>
      </c>
    </row>
    <row r="419" spans="1:19" ht="204.6">
      <c r="A419" s="179">
        <f t="shared" si="21"/>
        <v>406</v>
      </c>
      <c r="B419" s="180" t="s">
        <v>11</v>
      </c>
      <c r="C419" s="181">
        <f t="shared" si="23"/>
        <v>5649.6250000000009</v>
      </c>
      <c r="D419" s="180">
        <v>5</v>
      </c>
      <c r="E419" s="190" t="s">
        <v>1099</v>
      </c>
      <c r="F419" s="179" t="s">
        <v>1098</v>
      </c>
      <c r="G419" s="187"/>
      <c r="H419" s="189" t="s">
        <v>1102</v>
      </c>
      <c r="I419" s="180"/>
      <c r="J419" s="186"/>
      <c r="K419" s="186"/>
      <c r="L419" s="180"/>
      <c r="M419" s="180"/>
      <c r="N419" s="180"/>
      <c r="O419" s="180"/>
      <c r="Q419" s="3">
        <v>5949.6250000000009</v>
      </c>
      <c r="R419" s="3">
        <v>4327</v>
      </c>
      <c r="S419" s="3">
        <f t="shared" si="20"/>
        <v>1022.6250000000009</v>
      </c>
    </row>
    <row r="420" spans="1:19" ht="204.6">
      <c r="A420" s="179">
        <f t="shared" si="21"/>
        <v>407</v>
      </c>
      <c r="B420" s="180" t="s">
        <v>11</v>
      </c>
      <c r="C420" s="181">
        <f t="shared" si="23"/>
        <v>6026.3750000000009</v>
      </c>
      <c r="D420" s="180">
        <v>5</v>
      </c>
      <c r="E420" s="190" t="s">
        <v>1099</v>
      </c>
      <c r="F420" s="179" t="s">
        <v>1098</v>
      </c>
      <c r="G420" s="187"/>
      <c r="H420" s="189" t="s">
        <v>1103</v>
      </c>
      <c r="I420" s="180"/>
      <c r="J420" s="186"/>
      <c r="K420" s="186"/>
      <c r="L420" s="180"/>
      <c r="M420" s="180"/>
      <c r="N420" s="180"/>
      <c r="O420" s="180"/>
      <c r="Q420" s="3">
        <v>6326.3750000000009</v>
      </c>
      <c r="R420" s="3">
        <v>4601</v>
      </c>
      <c r="S420" s="3">
        <f t="shared" si="20"/>
        <v>1125.3750000000009</v>
      </c>
    </row>
    <row r="421" spans="1:19" ht="204.6">
      <c r="A421" s="179">
        <f t="shared" si="21"/>
        <v>408</v>
      </c>
      <c r="B421" s="180" t="s">
        <v>11</v>
      </c>
      <c r="C421" s="181">
        <f t="shared" si="23"/>
        <v>6229.8750000000009</v>
      </c>
      <c r="D421" s="180">
        <v>5</v>
      </c>
      <c r="E421" s="190" t="s">
        <v>1099</v>
      </c>
      <c r="F421" s="179" t="s">
        <v>1098</v>
      </c>
      <c r="G421" s="187"/>
      <c r="H421" s="189" t="s">
        <v>1104</v>
      </c>
      <c r="I421" s="180"/>
      <c r="J421" s="186"/>
      <c r="K421" s="186"/>
      <c r="L421" s="180"/>
      <c r="M421" s="180"/>
      <c r="N421" s="180"/>
      <c r="O421" s="180"/>
      <c r="Q421" s="3">
        <v>6529.8750000000009</v>
      </c>
      <c r="R421" s="3">
        <v>4749</v>
      </c>
      <c r="S421" s="3">
        <f t="shared" si="20"/>
        <v>1180.8750000000009</v>
      </c>
    </row>
    <row r="422" spans="1:19" ht="204.6">
      <c r="A422" s="179">
        <f t="shared" si="21"/>
        <v>409</v>
      </c>
      <c r="B422" s="180" t="s">
        <v>11</v>
      </c>
      <c r="C422" s="181">
        <f t="shared" si="23"/>
        <v>6422.3750000000009</v>
      </c>
      <c r="D422" s="180">
        <v>5</v>
      </c>
      <c r="E422" s="190" t="s">
        <v>1099</v>
      </c>
      <c r="F422" s="179" t="s">
        <v>1098</v>
      </c>
      <c r="G422" s="187"/>
      <c r="H422" s="189" t="s">
        <v>1105</v>
      </c>
      <c r="I422" s="180"/>
      <c r="J422" s="186"/>
      <c r="K422" s="186"/>
      <c r="L422" s="180"/>
      <c r="M422" s="180"/>
      <c r="N422" s="180"/>
      <c r="O422" s="180"/>
      <c r="Q422" s="3">
        <v>6722.3750000000009</v>
      </c>
      <c r="R422" s="3">
        <v>4889</v>
      </c>
      <c r="S422" s="3">
        <f t="shared" si="20"/>
        <v>1233.3750000000009</v>
      </c>
    </row>
    <row r="423" spans="1:19" ht="204.6">
      <c r="A423" s="179">
        <f t="shared" si="21"/>
        <v>410</v>
      </c>
      <c r="B423" s="180" t="s">
        <v>11</v>
      </c>
      <c r="C423" s="181">
        <f t="shared" si="23"/>
        <v>6631.3750000000009</v>
      </c>
      <c r="D423" s="180">
        <v>5</v>
      </c>
      <c r="E423" s="190" t="s">
        <v>1099</v>
      </c>
      <c r="F423" s="179" t="s">
        <v>1098</v>
      </c>
      <c r="G423" s="187"/>
      <c r="H423" s="189" t="s">
        <v>1106</v>
      </c>
      <c r="I423" s="180"/>
      <c r="J423" s="186"/>
      <c r="K423" s="186"/>
      <c r="L423" s="180"/>
      <c r="M423" s="180"/>
      <c r="N423" s="180"/>
      <c r="O423" s="180"/>
      <c r="Q423" s="3">
        <v>6931.3750000000009</v>
      </c>
      <c r="R423" s="3">
        <v>5041</v>
      </c>
      <c r="S423" s="3">
        <f t="shared" si="20"/>
        <v>1290.3750000000009</v>
      </c>
    </row>
    <row r="424" spans="1:19" ht="204.6">
      <c r="A424" s="179">
        <f t="shared" si="21"/>
        <v>411</v>
      </c>
      <c r="B424" s="180" t="s">
        <v>11</v>
      </c>
      <c r="C424" s="181">
        <f>Q424-300</f>
        <v>6845.8750000000009</v>
      </c>
      <c r="D424" s="180">
        <v>5</v>
      </c>
      <c r="E424" s="190" t="s">
        <v>1099</v>
      </c>
      <c r="F424" s="179" t="s">
        <v>1098</v>
      </c>
      <c r="G424" s="187"/>
      <c r="H424" s="189" t="s">
        <v>1107</v>
      </c>
      <c r="I424" s="180"/>
      <c r="J424" s="186"/>
      <c r="K424" s="186"/>
      <c r="L424" s="180"/>
      <c r="M424" s="180"/>
      <c r="N424" s="180"/>
      <c r="O424" s="180"/>
      <c r="Q424" s="3">
        <v>7145.8750000000009</v>
      </c>
      <c r="R424" s="3">
        <v>5197</v>
      </c>
      <c r="S424" s="3">
        <f t="shared" si="20"/>
        <v>1348.8750000000009</v>
      </c>
    </row>
    <row r="425" spans="1:19" ht="204.6">
      <c r="A425" s="179">
        <f t="shared" si="21"/>
        <v>412</v>
      </c>
      <c r="B425" s="180" t="s">
        <v>11</v>
      </c>
      <c r="C425" s="181">
        <f>Q425-300</f>
        <v>7067.2500000000009</v>
      </c>
      <c r="D425" s="180">
        <v>5</v>
      </c>
      <c r="E425" s="190" t="s">
        <v>1099</v>
      </c>
      <c r="F425" s="179" t="s">
        <v>1098</v>
      </c>
      <c r="G425" s="187"/>
      <c r="H425" s="189" t="s">
        <v>1108</v>
      </c>
      <c r="I425" s="180"/>
      <c r="J425" s="186"/>
      <c r="K425" s="186"/>
      <c r="L425" s="180"/>
      <c r="M425" s="180"/>
      <c r="N425" s="180"/>
      <c r="O425" s="180"/>
      <c r="Q425" s="3">
        <v>7367.2500000000009</v>
      </c>
      <c r="R425" s="3">
        <v>5358</v>
      </c>
      <c r="S425" s="3">
        <f t="shared" si="20"/>
        <v>1409.2500000000009</v>
      </c>
    </row>
    <row r="426" spans="1:19" ht="144.6">
      <c r="A426" s="179">
        <f t="shared" si="21"/>
        <v>413</v>
      </c>
      <c r="B426" s="180" t="s">
        <v>11</v>
      </c>
      <c r="C426" s="181">
        <f t="shared" ref="C426:C428" si="24">Q426-600</f>
        <v>7399.7500000000009</v>
      </c>
      <c r="D426" s="180">
        <v>5</v>
      </c>
      <c r="E426" s="190" t="s">
        <v>1110</v>
      </c>
      <c r="F426" s="179" t="s">
        <v>1109</v>
      </c>
      <c r="G426" s="187"/>
      <c r="H426" s="189" t="s">
        <v>1111</v>
      </c>
      <c r="I426" s="180"/>
      <c r="J426" s="186"/>
      <c r="K426" s="186"/>
      <c r="L426" s="180"/>
      <c r="M426" s="180"/>
      <c r="N426" s="180"/>
      <c r="O426" s="180"/>
      <c r="Q426" s="3">
        <v>7999.7500000000009</v>
      </c>
      <c r="R426" s="3">
        <v>5818</v>
      </c>
      <c r="S426" s="3">
        <f t="shared" si="20"/>
        <v>1281.7500000000009</v>
      </c>
    </row>
    <row r="427" spans="1:19" ht="144.6">
      <c r="A427" s="179">
        <f t="shared" si="21"/>
        <v>414</v>
      </c>
      <c r="B427" s="180" t="s">
        <v>11</v>
      </c>
      <c r="C427" s="181">
        <f t="shared" si="24"/>
        <v>7820.5</v>
      </c>
      <c r="D427" s="180">
        <v>5</v>
      </c>
      <c r="E427" s="190" t="s">
        <v>1110</v>
      </c>
      <c r="F427" s="179" t="s">
        <v>1109</v>
      </c>
      <c r="G427" s="187"/>
      <c r="H427" s="189" t="s">
        <v>1112</v>
      </c>
      <c r="I427" s="180"/>
      <c r="J427" s="186"/>
      <c r="K427" s="186"/>
      <c r="L427" s="180"/>
      <c r="M427" s="180"/>
      <c r="N427" s="180"/>
      <c r="O427" s="180"/>
      <c r="Q427" s="3">
        <v>8420.5</v>
      </c>
      <c r="R427" s="3">
        <v>6124</v>
      </c>
      <c r="S427" s="3">
        <f t="shared" si="20"/>
        <v>1396.5</v>
      </c>
    </row>
    <row r="428" spans="1:19" ht="144.6">
      <c r="A428" s="179">
        <f t="shared" si="21"/>
        <v>415</v>
      </c>
      <c r="B428" s="180" t="s">
        <v>11</v>
      </c>
      <c r="C428" s="181">
        <f t="shared" si="24"/>
        <v>8080.375</v>
      </c>
      <c r="D428" s="180">
        <v>5</v>
      </c>
      <c r="E428" s="190" t="s">
        <v>1110</v>
      </c>
      <c r="F428" s="179" t="s">
        <v>1109</v>
      </c>
      <c r="G428" s="187"/>
      <c r="H428" s="189" t="s">
        <v>1113</v>
      </c>
      <c r="I428" s="180"/>
      <c r="J428" s="186"/>
      <c r="K428" s="186"/>
      <c r="L428" s="180"/>
      <c r="M428" s="180"/>
      <c r="N428" s="180"/>
      <c r="O428" s="180"/>
      <c r="Q428" s="3">
        <v>8680.375</v>
      </c>
      <c r="R428" s="3">
        <v>6313</v>
      </c>
      <c r="S428" s="3">
        <f t="shared" si="20"/>
        <v>1467.375</v>
      </c>
    </row>
    <row r="429" spans="1:19" ht="144.6">
      <c r="A429" s="179">
        <f t="shared" si="21"/>
        <v>416</v>
      </c>
      <c r="B429" s="180" t="s">
        <v>11</v>
      </c>
      <c r="C429" s="181">
        <f t="shared" ref="C429:C433" si="25">Q429-600</f>
        <v>8349.875</v>
      </c>
      <c r="D429" s="180">
        <v>5</v>
      </c>
      <c r="E429" s="190" t="s">
        <v>1110</v>
      </c>
      <c r="F429" s="179" t="s">
        <v>1109</v>
      </c>
      <c r="G429" s="187"/>
      <c r="H429" s="189" t="s">
        <v>1114</v>
      </c>
      <c r="I429" s="180"/>
      <c r="J429" s="186"/>
      <c r="K429" s="186"/>
      <c r="L429" s="180"/>
      <c r="M429" s="180"/>
      <c r="N429" s="180"/>
      <c r="O429" s="180"/>
      <c r="Q429" s="3">
        <v>8949.875</v>
      </c>
      <c r="R429" s="3">
        <v>6509</v>
      </c>
      <c r="S429" s="3">
        <f t="shared" si="20"/>
        <v>1540.875</v>
      </c>
    </row>
    <row r="430" spans="1:19" ht="144.6">
      <c r="A430" s="179">
        <f t="shared" si="21"/>
        <v>417</v>
      </c>
      <c r="B430" s="180" t="s">
        <v>11</v>
      </c>
      <c r="C430" s="181">
        <f t="shared" si="25"/>
        <v>8626.25</v>
      </c>
      <c r="D430" s="180">
        <v>5</v>
      </c>
      <c r="E430" s="190" t="s">
        <v>1110</v>
      </c>
      <c r="F430" s="179" t="s">
        <v>1109</v>
      </c>
      <c r="G430" s="187"/>
      <c r="H430" s="189" t="s">
        <v>1115</v>
      </c>
      <c r="I430" s="180"/>
      <c r="J430" s="186"/>
      <c r="K430" s="186"/>
      <c r="L430" s="180"/>
      <c r="M430" s="180"/>
      <c r="N430" s="180"/>
      <c r="O430" s="180"/>
      <c r="Q430" s="3">
        <v>9226.25</v>
      </c>
      <c r="R430" s="3">
        <v>6710</v>
      </c>
      <c r="S430" s="3">
        <f t="shared" si="20"/>
        <v>1616.25</v>
      </c>
    </row>
    <row r="431" spans="1:19" ht="144.6">
      <c r="A431" s="179">
        <f t="shared" si="21"/>
        <v>418</v>
      </c>
      <c r="B431" s="180" t="s">
        <v>11</v>
      </c>
      <c r="C431" s="181">
        <f t="shared" si="25"/>
        <v>8910.875</v>
      </c>
      <c r="D431" s="180">
        <v>5</v>
      </c>
      <c r="E431" s="190" t="s">
        <v>1110</v>
      </c>
      <c r="F431" s="179" t="s">
        <v>1109</v>
      </c>
      <c r="G431" s="187"/>
      <c r="H431" s="189" t="s">
        <v>1116</v>
      </c>
      <c r="I431" s="180"/>
      <c r="J431" s="186"/>
      <c r="K431" s="186"/>
      <c r="L431" s="180"/>
      <c r="M431" s="180"/>
      <c r="N431" s="180"/>
      <c r="O431" s="180"/>
      <c r="Q431" s="3">
        <v>9510.875</v>
      </c>
      <c r="R431" s="3">
        <v>6917</v>
      </c>
      <c r="S431" s="3">
        <f t="shared" si="20"/>
        <v>1693.875</v>
      </c>
    </row>
    <row r="432" spans="1:19" ht="144.6">
      <c r="A432" s="179">
        <f t="shared" si="21"/>
        <v>419</v>
      </c>
      <c r="B432" s="180" t="s">
        <v>11</v>
      </c>
      <c r="C432" s="181">
        <f t="shared" si="25"/>
        <v>9206.5</v>
      </c>
      <c r="D432" s="180">
        <v>5</v>
      </c>
      <c r="E432" s="190" t="s">
        <v>1110</v>
      </c>
      <c r="F432" s="179" t="s">
        <v>1109</v>
      </c>
      <c r="G432" s="187"/>
      <c r="H432" s="189" t="s">
        <v>1117</v>
      </c>
      <c r="I432" s="180"/>
      <c r="J432" s="186"/>
      <c r="K432" s="186"/>
      <c r="L432" s="180"/>
      <c r="M432" s="180"/>
      <c r="N432" s="180"/>
      <c r="O432" s="180"/>
      <c r="Q432" s="3">
        <v>9806.5</v>
      </c>
      <c r="R432" s="3">
        <v>7132</v>
      </c>
      <c r="S432" s="3">
        <f t="shared" si="20"/>
        <v>1774.5</v>
      </c>
    </row>
    <row r="433" spans="1:19" ht="144.6">
      <c r="A433" s="179">
        <f t="shared" si="21"/>
        <v>420</v>
      </c>
      <c r="B433" s="180" t="s">
        <v>11</v>
      </c>
      <c r="C433" s="181">
        <f t="shared" si="25"/>
        <v>9509</v>
      </c>
      <c r="D433" s="180">
        <v>5</v>
      </c>
      <c r="E433" s="190" t="s">
        <v>1110</v>
      </c>
      <c r="F433" s="179" t="s">
        <v>1109</v>
      </c>
      <c r="G433" s="187"/>
      <c r="H433" s="189" t="s">
        <v>1118</v>
      </c>
      <c r="I433" s="180"/>
      <c r="J433" s="186"/>
      <c r="K433" s="186"/>
      <c r="L433" s="180"/>
      <c r="M433" s="180"/>
      <c r="N433" s="180"/>
      <c r="O433" s="180"/>
      <c r="Q433" s="3">
        <v>10109</v>
      </c>
      <c r="R433" s="3">
        <v>7352</v>
      </c>
      <c r="S433" s="3">
        <f t="shared" si="20"/>
        <v>1857</v>
      </c>
    </row>
    <row r="434" spans="1:19" ht="144.6">
      <c r="A434" s="179">
        <f t="shared" si="21"/>
        <v>421</v>
      </c>
      <c r="B434" s="180" t="s">
        <v>11</v>
      </c>
      <c r="C434" s="181">
        <f>Q434-600</f>
        <v>9822.5</v>
      </c>
      <c r="D434" s="180">
        <v>5</v>
      </c>
      <c r="E434" s="190" t="s">
        <v>1110</v>
      </c>
      <c r="F434" s="179" t="s">
        <v>1109</v>
      </c>
      <c r="G434" s="187"/>
      <c r="H434" s="189" t="s">
        <v>1119</v>
      </c>
      <c r="I434" s="180"/>
      <c r="J434" s="186"/>
      <c r="K434" s="186"/>
      <c r="L434" s="180"/>
      <c r="M434" s="180"/>
      <c r="N434" s="180"/>
      <c r="O434" s="180"/>
      <c r="Q434" s="3">
        <v>10422.5</v>
      </c>
      <c r="R434" s="3">
        <v>7580</v>
      </c>
      <c r="S434" s="3">
        <f t="shared" si="20"/>
        <v>1942.5</v>
      </c>
    </row>
    <row r="435" spans="1:19" ht="192.6">
      <c r="A435" s="179">
        <f t="shared" si="21"/>
        <v>422</v>
      </c>
      <c r="B435" s="180" t="s">
        <v>11</v>
      </c>
      <c r="C435" s="181">
        <f t="shared" ref="C435:C442" si="26">Q435-800</f>
        <v>8290.9090909090901</v>
      </c>
      <c r="D435" s="180">
        <v>5</v>
      </c>
      <c r="E435" s="190" t="s">
        <v>1121</v>
      </c>
      <c r="F435" s="179" t="s">
        <v>1120</v>
      </c>
      <c r="G435" s="187"/>
      <c r="H435" s="189" t="s">
        <v>1122</v>
      </c>
      <c r="I435" s="180"/>
      <c r="J435" s="186"/>
      <c r="K435" s="186"/>
      <c r="L435" s="180"/>
      <c r="M435" s="180"/>
      <c r="N435" s="180"/>
      <c r="O435" s="180"/>
      <c r="Q435" s="3">
        <v>9090.9090909090901</v>
      </c>
      <c r="R435" s="3">
        <v>5621</v>
      </c>
      <c r="S435" s="3">
        <f t="shared" si="20"/>
        <v>2369.9090909090901</v>
      </c>
    </row>
    <row r="436" spans="1:19" ht="192.6">
      <c r="A436" s="179">
        <f t="shared" si="21"/>
        <v>423</v>
      </c>
      <c r="B436" s="180" t="s">
        <v>11</v>
      </c>
      <c r="C436" s="181">
        <f t="shared" si="26"/>
        <v>8745.4545454545441</v>
      </c>
      <c r="D436" s="180">
        <v>5</v>
      </c>
      <c r="E436" s="190" t="s">
        <v>1121</v>
      </c>
      <c r="F436" s="179" t="s">
        <v>1120</v>
      </c>
      <c r="G436" s="187"/>
      <c r="H436" s="189" t="s">
        <v>1122</v>
      </c>
      <c r="I436" s="180"/>
      <c r="J436" s="186"/>
      <c r="K436" s="186"/>
      <c r="L436" s="180"/>
      <c r="M436" s="180"/>
      <c r="N436" s="180"/>
      <c r="O436" s="180"/>
      <c r="Q436" s="3">
        <v>9545.4545454545441</v>
      </c>
      <c r="R436" s="3">
        <v>5915</v>
      </c>
      <c r="S436" s="3">
        <f t="shared" si="20"/>
        <v>2530.4545454545441</v>
      </c>
    </row>
    <row r="437" spans="1:19" ht="192.6">
      <c r="A437" s="179">
        <f t="shared" si="21"/>
        <v>424</v>
      </c>
      <c r="B437" s="180" t="s">
        <v>11</v>
      </c>
      <c r="C437" s="181">
        <f t="shared" si="26"/>
        <v>9222.7272727272721</v>
      </c>
      <c r="D437" s="180">
        <v>5</v>
      </c>
      <c r="E437" s="190" t="s">
        <v>1121</v>
      </c>
      <c r="F437" s="179" t="s">
        <v>1120</v>
      </c>
      <c r="G437" s="187"/>
      <c r="H437" s="189" t="s">
        <v>1122</v>
      </c>
      <c r="I437" s="180"/>
      <c r="J437" s="186"/>
      <c r="K437" s="186"/>
      <c r="L437" s="180"/>
      <c r="M437" s="180"/>
      <c r="N437" s="180"/>
      <c r="O437" s="180"/>
      <c r="Q437" s="3">
        <v>10022.727272727272</v>
      </c>
      <c r="R437" s="3">
        <v>6227</v>
      </c>
      <c r="S437" s="3">
        <f t="shared" si="20"/>
        <v>2695.7272727272721</v>
      </c>
    </row>
    <row r="438" spans="1:19" ht="192.6">
      <c r="A438" s="179">
        <f t="shared" si="21"/>
        <v>425</v>
      </c>
      <c r="B438" s="180" t="s">
        <v>11</v>
      </c>
      <c r="C438" s="181">
        <f t="shared" si="26"/>
        <v>9723.6363636363621</v>
      </c>
      <c r="D438" s="180">
        <v>5</v>
      </c>
      <c r="E438" s="190" t="s">
        <v>1121</v>
      </c>
      <c r="F438" s="179" t="s">
        <v>1120</v>
      </c>
      <c r="G438" s="187"/>
      <c r="H438" s="189" t="s">
        <v>1122</v>
      </c>
      <c r="I438" s="180"/>
      <c r="J438" s="186"/>
      <c r="K438" s="186"/>
      <c r="L438" s="180"/>
      <c r="M438" s="180"/>
      <c r="N438" s="180"/>
      <c r="O438" s="180"/>
      <c r="Q438" s="3">
        <v>10523.636363636362</v>
      </c>
      <c r="R438" s="3">
        <v>6556</v>
      </c>
      <c r="S438" s="3">
        <f t="shared" si="20"/>
        <v>2867.6363636363621</v>
      </c>
    </row>
    <row r="439" spans="1:19" ht="192.6">
      <c r="A439" s="179">
        <f t="shared" si="21"/>
        <v>426</v>
      </c>
      <c r="B439" s="180" t="s">
        <v>11</v>
      </c>
      <c r="C439" s="181">
        <f t="shared" si="26"/>
        <v>10249.090909090908</v>
      </c>
      <c r="D439" s="180">
        <v>5</v>
      </c>
      <c r="E439" s="190" t="s">
        <v>1121</v>
      </c>
      <c r="F439" s="179" t="s">
        <v>1120</v>
      </c>
      <c r="G439" s="187"/>
      <c r="H439" s="189" t="s">
        <v>1122</v>
      </c>
      <c r="I439" s="180"/>
      <c r="J439" s="186"/>
      <c r="K439" s="186"/>
      <c r="L439" s="180"/>
      <c r="M439" s="180"/>
      <c r="N439" s="180"/>
      <c r="O439" s="180"/>
      <c r="Q439" s="3">
        <v>11049.090909090908</v>
      </c>
      <c r="R439" s="3">
        <v>6901</v>
      </c>
      <c r="S439" s="3">
        <f t="shared" si="20"/>
        <v>3048.0909090909081</v>
      </c>
    </row>
    <row r="440" spans="1:19" ht="192.6">
      <c r="A440" s="179">
        <f t="shared" si="21"/>
        <v>427</v>
      </c>
      <c r="B440" s="180" t="s">
        <v>11</v>
      </c>
      <c r="C440" s="181">
        <f t="shared" si="26"/>
        <v>10800.90909090909</v>
      </c>
      <c r="D440" s="180">
        <v>5</v>
      </c>
      <c r="E440" s="190" t="s">
        <v>1121</v>
      </c>
      <c r="F440" s="179" t="s">
        <v>1120</v>
      </c>
      <c r="G440" s="187"/>
      <c r="H440" s="189" t="s">
        <v>1122</v>
      </c>
      <c r="I440" s="180"/>
      <c r="J440" s="186"/>
      <c r="K440" s="186"/>
      <c r="L440" s="180"/>
      <c r="M440" s="180"/>
      <c r="N440" s="180"/>
      <c r="O440" s="180"/>
      <c r="Q440" s="3">
        <v>11600.90909090909</v>
      </c>
      <c r="R440" s="3">
        <v>7264</v>
      </c>
      <c r="S440" s="3">
        <f t="shared" si="20"/>
        <v>3236.9090909090901</v>
      </c>
    </row>
    <row r="441" spans="1:19" ht="192.6">
      <c r="A441" s="179">
        <f t="shared" si="21"/>
        <v>428</v>
      </c>
      <c r="B441" s="180" t="s">
        <v>11</v>
      </c>
      <c r="C441" s="181">
        <f t="shared" si="26"/>
        <v>11380.90909090909</v>
      </c>
      <c r="D441" s="180">
        <v>5</v>
      </c>
      <c r="E441" s="190" t="s">
        <v>1121</v>
      </c>
      <c r="F441" s="179" t="s">
        <v>1120</v>
      </c>
      <c r="G441" s="187"/>
      <c r="H441" s="189" t="s">
        <v>1122</v>
      </c>
      <c r="I441" s="180"/>
      <c r="J441" s="186"/>
      <c r="K441" s="186"/>
      <c r="L441" s="180"/>
      <c r="M441" s="180"/>
      <c r="N441" s="180"/>
      <c r="O441" s="180"/>
      <c r="Q441" s="3">
        <v>12180.90909090909</v>
      </c>
      <c r="R441" s="3">
        <v>7646</v>
      </c>
      <c r="S441" s="3">
        <f t="shared" si="20"/>
        <v>3434.9090909090901</v>
      </c>
    </row>
    <row r="442" spans="1:19" ht="192.6">
      <c r="A442" s="179">
        <f t="shared" si="21"/>
        <v>429</v>
      </c>
      <c r="B442" s="180" t="s">
        <v>11</v>
      </c>
      <c r="C442" s="181">
        <f t="shared" si="26"/>
        <v>11989.090909090908</v>
      </c>
      <c r="D442" s="180">
        <v>5</v>
      </c>
      <c r="E442" s="190" t="s">
        <v>1121</v>
      </c>
      <c r="F442" s="179" t="s">
        <v>1120</v>
      </c>
      <c r="G442" s="187"/>
      <c r="H442" s="189" t="s">
        <v>1122</v>
      </c>
      <c r="I442" s="180"/>
      <c r="J442" s="186"/>
      <c r="K442" s="186"/>
      <c r="L442" s="180"/>
      <c r="M442" s="180"/>
      <c r="N442" s="180"/>
      <c r="O442" s="180"/>
      <c r="Q442" s="3">
        <v>12789.090909090908</v>
      </c>
      <c r="R442" s="3">
        <v>8048</v>
      </c>
      <c r="S442" s="3">
        <f t="shared" si="20"/>
        <v>3641.0909090909081</v>
      </c>
    </row>
    <row r="443" spans="1:19" ht="192.6">
      <c r="A443" s="179">
        <f t="shared" si="21"/>
        <v>430</v>
      </c>
      <c r="B443" s="180" t="s">
        <v>11</v>
      </c>
      <c r="C443" s="181">
        <f>Q443-800</f>
        <v>12628.181818181816</v>
      </c>
      <c r="D443" s="180">
        <v>5</v>
      </c>
      <c r="E443" s="190" t="s">
        <v>1121</v>
      </c>
      <c r="F443" s="179" t="s">
        <v>1120</v>
      </c>
      <c r="G443" s="187"/>
      <c r="H443" s="189" t="s">
        <v>1122</v>
      </c>
      <c r="I443" s="180"/>
      <c r="J443" s="186"/>
      <c r="K443" s="186"/>
      <c r="L443" s="180"/>
      <c r="M443" s="180"/>
      <c r="N443" s="180"/>
      <c r="O443" s="180"/>
      <c r="Q443" s="3">
        <v>13428.181818181816</v>
      </c>
      <c r="R443" s="3">
        <v>8473</v>
      </c>
      <c r="S443" s="3">
        <f t="shared" si="20"/>
        <v>3855.1818181818162</v>
      </c>
    </row>
    <row r="444" spans="1:19" ht="136.80000000000001">
      <c r="A444" s="191">
        <f t="shared" si="21"/>
        <v>431</v>
      </c>
      <c r="B444" s="191" t="s">
        <v>11</v>
      </c>
      <c r="C444" s="192">
        <f>Q444-500</f>
        <v>4775.7512500000012</v>
      </c>
      <c r="D444" s="191">
        <v>5</v>
      </c>
      <c r="E444" s="193" t="s">
        <v>1140</v>
      </c>
      <c r="F444" s="194" t="s">
        <v>1141</v>
      </c>
      <c r="G444" s="191" t="s">
        <v>1141</v>
      </c>
      <c r="H444" s="195" t="s">
        <v>1142</v>
      </c>
      <c r="I444" s="24"/>
      <c r="J444" s="196"/>
      <c r="K444" s="196"/>
      <c r="L444" s="24"/>
      <c r="M444" s="24"/>
      <c r="N444" s="24"/>
      <c r="O444" s="24"/>
      <c r="Q444" s="3">
        <v>5275.7512500000012</v>
      </c>
      <c r="R444" s="3">
        <v>3488.1</v>
      </c>
      <c r="S444" s="3">
        <f t="shared" si="20"/>
        <v>987.65125000000126</v>
      </c>
    </row>
    <row r="445" spans="1:19" ht="136.80000000000001">
      <c r="A445" s="191">
        <f t="shared" si="21"/>
        <v>432</v>
      </c>
      <c r="B445" s="191" t="s">
        <v>11</v>
      </c>
      <c r="C445" s="192">
        <f t="shared" ref="C445:C449" si="27">Q445-500</f>
        <v>5331.5950000000012</v>
      </c>
      <c r="D445" s="191">
        <v>5</v>
      </c>
      <c r="E445" s="193" t="s">
        <v>1140</v>
      </c>
      <c r="F445" s="194" t="s">
        <v>1141</v>
      </c>
      <c r="G445" s="191" t="s">
        <v>1141</v>
      </c>
      <c r="H445" s="195" t="s">
        <v>1143</v>
      </c>
      <c r="I445" s="24"/>
      <c r="J445" s="196"/>
      <c r="K445" s="196"/>
      <c r="L445" s="24"/>
      <c r="M445" s="24"/>
      <c r="N445" s="24"/>
      <c r="O445" s="24"/>
      <c r="Q445" s="3">
        <v>5831.5950000000012</v>
      </c>
      <c r="R445" s="3">
        <v>3855.6</v>
      </c>
      <c r="S445" s="3">
        <f t="shared" si="20"/>
        <v>1175.9950000000013</v>
      </c>
    </row>
    <row r="446" spans="1:19" ht="136.80000000000001">
      <c r="A446" s="191">
        <f t="shared" si="21"/>
        <v>433</v>
      </c>
      <c r="B446" s="191" t="s">
        <v>11</v>
      </c>
      <c r="C446" s="192">
        <f t="shared" si="27"/>
        <v>5630.1625000000004</v>
      </c>
      <c r="D446" s="191">
        <v>5</v>
      </c>
      <c r="E446" s="193" t="s">
        <v>1140</v>
      </c>
      <c r="F446" s="194" t="s">
        <v>1141</v>
      </c>
      <c r="G446" s="191" t="s">
        <v>1141</v>
      </c>
      <c r="H446" s="195" t="s">
        <v>1144</v>
      </c>
      <c r="I446" s="24"/>
      <c r="J446" s="196"/>
      <c r="K446" s="196"/>
      <c r="L446" s="24"/>
      <c r="M446" s="24"/>
      <c r="N446" s="24"/>
      <c r="O446" s="24"/>
      <c r="Q446" s="3">
        <v>6130.1625000000004</v>
      </c>
      <c r="R446" s="3">
        <v>4053</v>
      </c>
      <c r="S446" s="3">
        <f t="shared" ref="S446:S510" si="28">C446-R446-300</f>
        <v>1277.1625000000004</v>
      </c>
    </row>
    <row r="447" spans="1:19" ht="136.80000000000001">
      <c r="A447" s="191">
        <f t="shared" si="21"/>
        <v>434</v>
      </c>
      <c r="B447" s="191" t="s">
        <v>11</v>
      </c>
      <c r="C447" s="192">
        <f t="shared" si="27"/>
        <v>6589.3900000000012</v>
      </c>
      <c r="D447" s="191">
        <v>5</v>
      </c>
      <c r="E447" s="193" t="s">
        <v>1140</v>
      </c>
      <c r="F447" s="194" t="s">
        <v>1141</v>
      </c>
      <c r="G447" s="191" t="s">
        <v>1141</v>
      </c>
      <c r="H447" s="195" t="s">
        <v>1145</v>
      </c>
      <c r="I447" s="24"/>
      <c r="J447" s="196"/>
      <c r="K447" s="196"/>
      <c r="L447" s="24"/>
      <c r="M447" s="24"/>
      <c r="N447" s="24"/>
      <c r="O447" s="24"/>
      <c r="Q447" s="3">
        <v>7089.3900000000012</v>
      </c>
      <c r="R447" s="3">
        <v>4687.2</v>
      </c>
      <c r="S447" s="3">
        <f t="shared" si="28"/>
        <v>1602.1900000000014</v>
      </c>
    </row>
    <row r="448" spans="1:19" ht="136.80000000000001">
      <c r="A448" s="191">
        <f t="shared" si="21"/>
        <v>435</v>
      </c>
      <c r="B448" s="191" t="s">
        <v>11</v>
      </c>
      <c r="C448" s="192">
        <f t="shared" si="27"/>
        <v>7694.7250000000022</v>
      </c>
      <c r="D448" s="191">
        <v>5</v>
      </c>
      <c r="E448" s="193" t="s">
        <v>1140</v>
      </c>
      <c r="F448" s="194" t="s">
        <v>1141</v>
      </c>
      <c r="G448" s="191" t="s">
        <v>1141</v>
      </c>
      <c r="H448" s="195" t="s">
        <v>1146</v>
      </c>
      <c r="I448" s="24"/>
      <c r="J448" s="196"/>
      <c r="K448" s="196"/>
      <c r="L448" s="24"/>
      <c r="M448" s="24"/>
      <c r="N448" s="24"/>
      <c r="O448" s="24"/>
      <c r="Q448" s="3">
        <v>8194.7250000000022</v>
      </c>
      <c r="R448" s="3">
        <v>5418</v>
      </c>
      <c r="S448" s="3">
        <f t="shared" si="28"/>
        <v>1976.7250000000022</v>
      </c>
    </row>
    <row r="449" spans="1:19" ht="136.80000000000001">
      <c r="A449" s="191">
        <f t="shared" si="21"/>
        <v>436</v>
      </c>
      <c r="B449" s="191" t="s">
        <v>11</v>
      </c>
      <c r="C449" s="192">
        <f t="shared" si="27"/>
        <v>8882.6425000000017</v>
      </c>
      <c r="D449" s="191">
        <v>5</v>
      </c>
      <c r="E449" s="193" t="s">
        <v>1140</v>
      </c>
      <c r="F449" s="194" t="s">
        <v>1141</v>
      </c>
      <c r="G449" s="191" t="s">
        <v>1141</v>
      </c>
      <c r="H449" s="195" t="s">
        <v>1147</v>
      </c>
      <c r="I449" s="24"/>
      <c r="J449" s="196"/>
      <c r="K449" s="196"/>
      <c r="L449" s="24"/>
      <c r="M449" s="24"/>
      <c r="N449" s="24"/>
      <c r="O449" s="24"/>
      <c r="Q449" s="3">
        <v>9382.6425000000017</v>
      </c>
      <c r="R449" s="3">
        <v>6203.4</v>
      </c>
      <c r="S449" s="3">
        <f t="shared" si="28"/>
        <v>2379.2425000000021</v>
      </c>
    </row>
    <row r="450" spans="1:19" ht="114">
      <c r="A450" s="191">
        <f t="shared" si="21"/>
        <v>437</v>
      </c>
      <c r="B450" s="191" t="s">
        <v>11</v>
      </c>
      <c r="C450" s="192">
        <f>Q450-600</f>
        <v>5423.7581250000003</v>
      </c>
      <c r="D450" s="191">
        <v>5</v>
      </c>
      <c r="E450" s="193" t="s">
        <v>1148</v>
      </c>
      <c r="F450" s="194" t="s">
        <v>1149</v>
      </c>
      <c r="G450" s="191"/>
      <c r="H450" s="195" t="s">
        <v>1150</v>
      </c>
      <c r="I450" s="24"/>
      <c r="J450" s="196"/>
      <c r="K450" s="196"/>
      <c r="L450" s="24"/>
      <c r="M450" s="24"/>
      <c r="N450" s="24"/>
      <c r="O450" s="24"/>
      <c r="Q450" s="3">
        <v>6023.7581250000003</v>
      </c>
      <c r="R450" s="3">
        <v>3982.65</v>
      </c>
      <c r="S450" s="3">
        <f t="shared" si="28"/>
        <v>1141.1081250000002</v>
      </c>
    </row>
    <row r="451" spans="1:19" ht="114">
      <c r="A451" s="191">
        <f t="shared" si="21"/>
        <v>438</v>
      </c>
      <c r="B451" s="191" t="s">
        <v>11</v>
      </c>
      <c r="C451" s="192">
        <f t="shared" ref="C451:C455" si="29">Q451-600</f>
        <v>6060.5962500000014</v>
      </c>
      <c r="D451" s="191">
        <v>5</v>
      </c>
      <c r="E451" s="193" t="s">
        <v>1148</v>
      </c>
      <c r="F451" s="194" t="s">
        <v>1149</v>
      </c>
      <c r="G451" s="191"/>
      <c r="H451" s="195" t="s">
        <v>1151</v>
      </c>
      <c r="I451" s="24"/>
      <c r="J451" s="196"/>
      <c r="K451" s="196"/>
      <c r="L451" s="24"/>
      <c r="M451" s="24"/>
      <c r="N451" s="24"/>
      <c r="O451" s="24"/>
      <c r="Q451" s="3">
        <v>6660.5962500000014</v>
      </c>
      <c r="R451" s="3">
        <v>4403.7</v>
      </c>
      <c r="S451" s="3">
        <f t="shared" si="28"/>
        <v>1356.8962500000016</v>
      </c>
    </row>
    <row r="452" spans="1:19" ht="114">
      <c r="A452" s="191">
        <f t="shared" si="21"/>
        <v>439</v>
      </c>
      <c r="B452" s="191" t="s">
        <v>11</v>
      </c>
      <c r="C452" s="192">
        <f t="shared" si="29"/>
        <v>6400.4550000000008</v>
      </c>
      <c r="D452" s="191">
        <v>5</v>
      </c>
      <c r="E452" s="193" t="s">
        <v>1148</v>
      </c>
      <c r="F452" s="194" t="s">
        <v>1149</v>
      </c>
      <c r="G452" s="191"/>
      <c r="H452" s="195" t="s">
        <v>1152</v>
      </c>
      <c r="I452" s="24"/>
      <c r="J452" s="196"/>
      <c r="K452" s="196"/>
      <c r="L452" s="24"/>
      <c r="M452" s="24"/>
      <c r="N452" s="24"/>
      <c r="O452" s="24"/>
      <c r="Q452" s="3">
        <v>7000.4550000000008</v>
      </c>
      <c r="R452" s="3">
        <v>4628.3999999999996</v>
      </c>
      <c r="S452" s="3">
        <f t="shared" si="28"/>
        <v>1472.0550000000012</v>
      </c>
    </row>
    <row r="453" spans="1:19" ht="114">
      <c r="A453" s="191">
        <f t="shared" si="21"/>
        <v>440</v>
      </c>
      <c r="B453" s="191" t="s">
        <v>11</v>
      </c>
      <c r="C453" s="192">
        <f t="shared" si="29"/>
        <v>7494.6731250000012</v>
      </c>
      <c r="D453" s="191">
        <v>5</v>
      </c>
      <c r="E453" s="193" t="s">
        <v>1148</v>
      </c>
      <c r="F453" s="194" t="s">
        <v>1149</v>
      </c>
      <c r="G453" s="191"/>
      <c r="H453" s="195" t="s">
        <v>1153</v>
      </c>
      <c r="I453" s="24"/>
      <c r="J453" s="196"/>
      <c r="K453" s="196"/>
      <c r="L453" s="24"/>
      <c r="M453" s="24"/>
      <c r="N453" s="24"/>
      <c r="O453" s="24"/>
      <c r="Q453" s="3">
        <v>8094.6731250000012</v>
      </c>
      <c r="R453" s="3">
        <v>5351.85</v>
      </c>
      <c r="S453" s="3">
        <f t="shared" si="28"/>
        <v>1842.8231250000008</v>
      </c>
    </row>
    <row r="454" spans="1:19" ht="114">
      <c r="A454" s="191">
        <f t="shared" si="21"/>
        <v>441</v>
      </c>
      <c r="B454" s="191" t="s">
        <v>11</v>
      </c>
      <c r="C454" s="192">
        <f t="shared" si="29"/>
        <v>8757.2325000000019</v>
      </c>
      <c r="D454" s="191">
        <v>5</v>
      </c>
      <c r="E454" s="193" t="s">
        <v>1148</v>
      </c>
      <c r="F454" s="194" t="s">
        <v>1149</v>
      </c>
      <c r="G454" s="191"/>
      <c r="H454" s="195" t="s">
        <v>1154</v>
      </c>
      <c r="I454" s="24"/>
      <c r="J454" s="196"/>
      <c r="K454" s="196"/>
      <c r="L454" s="24"/>
      <c r="M454" s="24"/>
      <c r="N454" s="24"/>
      <c r="O454" s="24"/>
      <c r="Q454" s="3">
        <v>9357.2325000000019</v>
      </c>
      <c r="R454" s="3">
        <v>6186.6</v>
      </c>
      <c r="S454" s="3">
        <f t="shared" si="28"/>
        <v>2270.6325000000015</v>
      </c>
    </row>
    <row r="455" spans="1:19" ht="114">
      <c r="A455" s="191">
        <f t="shared" ref="A455:A519" si="30">A454+1</f>
        <v>442</v>
      </c>
      <c r="B455" s="191" t="s">
        <v>11</v>
      </c>
      <c r="C455" s="192">
        <f t="shared" si="29"/>
        <v>10113.491250000001</v>
      </c>
      <c r="D455" s="191">
        <v>5</v>
      </c>
      <c r="E455" s="193" t="s">
        <v>1148</v>
      </c>
      <c r="F455" s="194" t="s">
        <v>1149</v>
      </c>
      <c r="G455" s="191"/>
      <c r="H455" s="195" t="s">
        <v>1155</v>
      </c>
      <c r="I455" s="24"/>
      <c r="J455" s="196"/>
      <c r="K455" s="196"/>
      <c r="L455" s="24"/>
      <c r="M455" s="24"/>
      <c r="N455" s="24"/>
      <c r="O455" s="24"/>
      <c r="Q455" s="3">
        <v>10713.491250000001</v>
      </c>
      <c r="R455" s="3">
        <v>7083.3</v>
      </c>
      <c r="S455" s="3">
        <f t="shared" si="28"/>
        <v>2730.1912500000008</v>
      </c>
    </row>
    <row r="456" spans="1:19" ht="183.6">
      <c r="A456" s="191">
        <f t="shared" si="30"/>
        <v>443</v>
      </c>
      <c r="B456" s="191" t="s">
        <v>11</v>
      </c>
      <c r="C456" s="192">
        <f>Q456-700</f>
        <v>6654.6068750000013</v>
      </c>
      <c r="D456" s="191">
        <v>5</v>
      </c>
      <c r="E456" s="193" t="s">
        <v>1156</v>
      </c>
      <c r="F456" s="194" t="s">
        <v>1157</v>
      </c>
      <c r="G456" s="191" t="s">
        <v>1157</v>
      </c>
      <c r="H456" s="191" t="s">
        <v>1158</v>
      </c>
      <c r="I456" s="24"/>
      <c r="J456" s="196"/>
      <c r="K456" s="196"/>
      <c r="L456" s="24"/>
      <c r="M456" s="24"/>
      <c r="N456" s="24"/>
      <c r="O456" s="24"/>
      <c r="Q456" s="3">
        <v>7354.6068750000013</v>
      </c>
      <c r="R456" s="3">
        <v>4862.55</v>
      </c>
      <c r="S456" s="3">
        <f t="shared" si="28"/>
        <v>1492.0568750000011</v>
      </c>
    </row>
    <row r="457" spans="1:19" ht="183.6">
      <c r="A457" s="191">
        <f t="shared" si="30"/>
        <v>444</v>
      </c>
      <c r="B457" s="191" t="s">
        <v>11</v>
      </c>
      <c r="C457" s="192">
        <f t="shared" ref="C457" si="31">Q457-700</f>
        <v>7432.7881250000009</v>
      </c>
      <c r="D457" s="191">
        <v>5</v>
      </c>
      <c r="E457" s="193" t="s">
        <v>1156</v>
      </c>
      <c r="F457" s="194" t="s">
        <v>1157</v>
      </c>
      <c r="G457" s="191" t="s">
        <v>1157</v>
      </c>
      <c r="H457" s="191" t="s">
        <v>1159</v>
      </c>
      <c r="I457" s="24"/>
      <c r="J457" s="196"/>
      <c r="K457" s="196"/>
      <c r="L457" s="24"/>
      <c r="M457" s="24"/>
      <c r="N457" s="24"/>
      <c r="O457" s="24"/>
      <c r="Q457" s="3">
        <v>8132.7881250000009</v>
      </c>
      <c r="R457" s="3">
        <v>5377.05</v>
      </c>
      <c r="S457" s="3">
        <f t="shared" si="28"/>
        <v>1755.7381250000008</v>
      </c>
    </row>
    <row r="458" spans="1:19" ht="183.6">
      <c r="A458" s="191">
        <f t="shared" si="30"/>
        <v>445</v>
      </c>
      <c r="B458" s="191" t="s">
        <v>11</v>
      </c>
      <c r="C458" s="192">
        <f t="shared" ref="C458:C460" si="32">Q458-1000</f>
        <v>7547.2887500000015</v>
      </c>
      <c r="D458" s="191">
        <v>5</v>
      </c>
      <c r="E458" s="193" t="s">
        <v>1156</v>
      </c>
      <c r="F458" s="194" t="s">
        <v>1157</v>
      </c>
      <c r="G458" s="191" t="s">
        <v>1157</v>
      </c>
      <c r="H458" s="191" t="s">
        <v>1160</v>
      </c>
      <c r="I458" s="24"/>
      <c r="J458" s="196"/>
      <c r="K458" s="196"/>
      <c r="L458" s="24"/>
      <c r="M458" s="24"/>
      <c r="N458" s="24"/>
      <c r="O458" s="24"/>
      <c r="Q458" s="3">
        <v>8547.2887500000015</v>
      </c>
      <c r="R458" s="3">
        <v>5651.1</v>
      </c>
      <c r="S458" s="3">
        <f t="shared" si="28"/>
        <v>1596.1887500000012</v>
      </c>
    </row>
    <row r="459" spans="1:19" ht="183.6">
      <c r="A459" s="191">
        <f t="shared" si="30"/>
        <v>446</v>
      </c>
      <c r="B459" s="191" t="s">
        <v>11</v>
      </c>
      <c r="C459" s="192">
        <f t="shared" si="32"/>
        <v>8881.3137500000012</v>
      </c>
      <c r="D459" s="191">
        <v>5</v>
      </c>
      <c r="E459" s="193" t="s">
        <v>1156</v>
      </c>
      <c r="F459" s="194" t="s">
        <v>1157</v>
      </c>
      <c r="G459" s="191" t="s">
        <v>1157</v>
      </c>
      <c r="H459" s="191" t="s">
        <v>1161</v>
      </c>
      <c r="I459" s="24"/>
      <c r="J459" s="196"/>
      <c r="K459" s="196"/>
      <c r="L459" s="24"/>
      <c r="M459" s="24"/>
      <c r="N459" s="24"/>
      <c r="O459" s="24"/>
      <c r="Q459" s="3">
        <v>9881.3137500000012</v>
      </c>
      <c r="R459" s="3">
        <v>6533.1</v>
      </c>
      <c r="S459" s="3">
        <f t="shared" si="28"/>
        <v>2048.2137500000008</v>
      </c>
    </row>
    <row r="460" spans="1:19" ht="183.6">
      <c r="A460" s="191">
        <f t="shared" si="30"/>
        <v>447</v>
      </c>
      <c r="B460" s="191" t="s">
        <v>11</v>
      </c>
      <c r="C460" s="192">
        <f t="shared" si="32"/>
        <v>10424.971250000002</v>
      </c>
      <c r="D460" s="191">
        <v>5</v>
      </c>
      <c r="E460" s="193" t="s">
        <v>1156</v>
      </c>
      <c r="F460" s="194" t="s">
        <v>1157</v>
      </c>
      <c r="G460" s="191" t="s">
        <v>1157</v>
      </c>
      <c r="H460" s="191" t="s">
        <v>1162</v>
      </c>
      <c r="I460" s="24"/>
      <c r="J460" s="196"/>
      <c r="K460" s="196"/>
      <c r="L460" s="24"/>
      <c r="M460" s="24"/>
      <c r="N460" s="24"/>
      <c r="O460" s="24"/>
      <c r="Q460" s="3">
        <v>11424.971250000002</v>
      </c>
      <c r="R460" s="3">
        <v>7553.7</v>
      </c>
      <c r="S460" s="3">
        <f t="shared" si="28"/>
        <v>2571.2712500000025</v>
      </c>
    </row>
    <row r="461" spans="1:19" ht="183.6">
      <c r="A461" s="191">
        <f t="shared" si="30"/>
        <v>448</v>
      </c>
      <c r="B461" s="191" t="s">
        <v>11</v>
      </c>
      <c r="C461" s="192">
        <f>Q461-1000</f>
        <v>12081.385625000003</v>
      </c>
      <c r="D461" s="191">
        <v>5</v>
      </c>
      <c r="E461" s="193" t="s">
        <v>1156</v>
      </c>
      <c r="F461" s="194" t="s">
        <v>1157</v>
      </c>
      <c r="G461" s="191" t="s">
        <v>1157</v>
      </c>
      <c r="H461" s="191" t="s">
        <v>1163</v>
      </c>
      <c r="I461" s="24"/>
      <c r="J461" s="196"/>
      <c r="K461" s="196"/>
      <c r="L461" s="24"/>
      <c r="M461" s="24"/>
      <c r="N461" s="24"/>
      <c r="O461" s="24"/>
      <c r="Q461" s="3">
        <v>13081.385625000003</v>
      </c>
      <c r="R461" s="3">
        <v>8648.85</v>
      </c>
      <c r="S461" s="3">
        <f t="shared" si="28"/>
        <v>3132.5356250000023</v>
      </c>
    </row>
    <row r="462" spans="1:19" ht="126.6">
      <c r="A462" s="191">
        <f t="shared" si="30"/>
        <v>449</v>
      </c>
      <c r="B462" s="191" t="s">
        <v>11</v>
      </c>
      <c r="C462" s="192">
        <f t="shared" ref="C462:C526" si="33">Q462-1000</f>
        <v>4723.6025000000009</v>
      </c>
      <c r="D462" s="191">
        <v>5</v>
      </c>
      <c r="E462" s="197" t="s">
        <v>1164</v>
      </c>
      <c r="F462" s="194" t="s">
        <v>1165</v>
      </c>
      <c r="G462" s="191"/>
      <c r="H462" s="191" t="s">
        <v>1166</v>
      </c>
      <c r="I462" s="24"/>
      <c r="J462" s="196"/>
      <c r="K462" s="196"/>
      <c r="L462" s="24"/>
      <c r="M462" s="24"/>
      <c r="N462" s="24"/>
      <c r="O462" s="24"/>
      <c r="Q462" s="3">
        <v>5723.6025000000009</v>
      </c>
      <c r="R462" s="3">
        <v>3784.2</v>
      </c>
      <c r="S462" s="3">
        <f t="shared" si="28"/>
        <v>639.40250000000106</v>
      </c>
    </row>
    <row r="463" spans="1:19" ht="126.6">
      <c r="A463" s="191">
        <f t="shared" si="30"/>
        <v>450</v>
      </c>
      <c r="B463" s="191" t="s">
        <v>11</v>
      </c>
      <c r="C463" s="192">
        <f t="shared" si="33"/>
        <v>5328.6781250000013</v>
      </c>
      <c r="D463" s="191">
        <v>5</v>
      </c>
      <c r="E463" s="197" t="s">
        <v>1164</v>
      </c>
      <c r="F463" s="194" t="s">
        <v>1165</v>
      </c>
      <c r="G463" s="191"/>
      <c r="H463" s="191" t="s">
        <v>1166</v>
      </c>
      <c r="I463" s="24"/>
      <c r="J463" s="196"/>
      <c r="K463" s="196"/>
      <c r="L463" s="24"/>
      <c r="M463" s="24"/>
      <c r="N463" s="24"/>
      <c r="O463" s="24"/>
      <c r="Q463" s="3">
        <v>6328.6781250000013</v>
      </c>
      <c r="R463" s="3">
        <v>4184.25</v>
      </c>
      <c r="S463" s="3">
        <f t="shared" si="28"/>
        <v>844.42812500000127</v>
      </c>
    </row>
    <row r="464" spans="1:19" ht="126.6">
      <c r="A464" s="191">
        <f t="shared" si="30"/>
        <v>451</v>
      </c>
      <c r="B464" s="191" t="s">
        <v>11</v>
      </c>
      <c r="C464" s="192">
        <f t="shared" si="33"/>
        <v>5652.6556250000012</v>
      </c>
      <c r="D464" s="191">
        <v>5</v>
      </c>
      <c r="E464" s="197" t="s">
        <v>1164</v>
      </c>
      <c r="F464" s="194" t="s">
        <v>1165</v>
      </c>
      <c r="G464" s="191"/>
      <c r="H464" s="191" t="s">
        <v>1166</v>
      </c>
      <c r="I464" s="24"/>
      <c r="J464" s="196"/>
      <c r="K464" s="196"/>
      <c r="L464" s="24"/>
      <c r="M464" s="24"/>
      <c r="N464" s="24"/>
      <c r="O464" s="24"/>
      <c r="Q464" s="3">
        <v>6652.6556250000012</v>
      </c>
      <c r="R464" s="3">
        <v>4398.45</v>
      </c>
      <c r="S464" s="3">
        <f t="shared" si="28"/>
        <v>954.20562500000142</v>
      </c>
    </row>
    <row r="465" spans="1:19" ht="126.6">
      <c r="A465" s="191">
        <f t="shared" si="30"/>
        <v>452</v>
      </c>
      <c r="B465" s="191" t="s">
        <v>11</v>
      </c>
      <c r="C465" s="192">
        <f t="shared" si="33"/>
        <v>6689.701250000001</v>
      </c>
      <c r="D465" s="191">
        <v>5</v>
      </c>
      <c r="E465" s="197" t="s">
        <v>1164</v>
      </c>
      <c r="F465" s="194" t="s">
        <v>1165</v>
      </c>
      <c r="G465" s="191"/>
      <c r="H465" s="191" t="s">
        <v>1166</v>
      </c>
      <c r="I465" s="24"/>
      <c r="J465" s="196"/>
      <c r="K465" s="196"/>
      <c r="L465" s="24"/>
      <c r="M465" s="24"/>
      <c r="N465" s="24"/>
      <c r="O465" s="24"/>
      <c r="Q465" s="3">
        <v>7689.701250000001</v>
      </c>
      <c r="R465" s="3">
        <v>5084.1000000000004</v>
      </c>
      <c r="S465" s="3">
        <f t="shared" si="28"/>
        <v>1305.6012500000006</v>
      </c>
    </row>
    <row r="466" spans="1:19" ht="126.6">
      <c r="A466" s="191">
        <f t="shared" si="30"/>
        <v>453</v>
      </c>
      <c r="B466" s="191" t="s">
        <v>11</v>
      </c>
      <c r="C466" s="192">
        <f t="shared" si="33"/>
        <v>7890.3237500000014</v>
      </c>
      <c r="D466" s="191">
        <v>5</v>
      </c>
      <c r="E466" s="197" t="s">
        <v>1164</v>
      </c>
      <c r="F466" s="194" t="s">
        <v>1165</v>
      </c>
      <c r="G466" s="191"/>
      <c r="H466" s="191" t="s">
        <v>1166</v>
      </c>
      <c r="I466" s="24"/>
      <c r="J466" s="196"/>
      <c r="K466" s="196"/>
      <c r="L466" s="24"/>
      <c r="M466" s="24"/>
      <c r="N466" s="24"/>
      <c r="O466" s="24"/>
      <c r="Q466" s="3">
        <v>8890.3237500000014</v>
      </c>
      <c r="R466" s="3">
        <v>5877.9</v>
      </c>
      <c r="S466" s="3">
        <f t="shared" si="28"/>
        <v>1712.4237500000017</v>
      </c>
    </row>
    <row r="467" spans="1:19" ht="126.6">
      <c r="A467" s="191">
        <f t="shared" si="30"/>
        <v>454</v>
      </c>
      <c r="B467" s="191" t="s">
        <v>11</v>
      </c>
      <c r="C467" s="192">
        <f t="shared" si="33"/>
        <v>9178.293125000002</v>
      </c>
      <c r="D467" s="191">
        <v>5</v>
      </c>
      <c r="E467" s="197" t="s">
        <v>1164</v>
      </c>
      <c r="F467" s="194" t="s">
        <v>1165</v>
      </c>
      <c r="G467" s="191"/>
      <c r="H467" s="191" t="s">
        <v>1166</v>
      </c>
      <c r="I467" s="24"/>
      <c r="J467" s="196"/>
      <c r="K467" s="196"/>
      <c r="L467" s="24"/>
      <c r="M467" s="24"/>
      <c r="N467" s="24"/>
      <c r="O467" s="24"/>
      <c r="Q467" s="3">
        <v>10178.293125000002</v>
      </c>
      <c r="R467" s="3">
        <v>6729.45</v>
      </c>
      <c r="S467" s="3">
        <f t="shared" si="28"/>
        <v>2148.8431250000021</v>
      </c>
    </row>
    <row r="468" spans="1:19" ht="149.4">
      <c r="A468" s="191">
        <f t="shared" si="30"/>
        <v>455</v>
      </c>
      <c r="B468" s="191" t="s">
        <v>11</v>
      </c>
      <c r="C468" s="192">
        <f>Q468-500</f>
        <v>6025.9000000000005</v>
      </c>
      <c r="D468" s="191">
        <v>5</v>
      </c>
      <c r="E468" s="198" t="s">
        <v>1167</v>
      </c>
      <c r="F468" s="194" t="s">
        <v>1168</v>
      </c>
      <c r="G468" s="191" t="s">
        <v>1168</v>
      </c>
      <c r="H468" s="191" t="s">
        <v>1169</v>
      </c>
      <c r="I468" s="24"/>
      <c r="J468" s="196"/>
      <c r="K468" s="196"/>
      <c r="L468" s="24"/>
      <c r="M468" s="24"/>
      <c r="N468" s="24"/>
      <c r="O468" s="24"/>
      <c r="Q468" s="3">
        <v>6525.9000000000005</v>
      </c>
      <c r="R468" s="3">
        <v>4834</v>
      </c>
      <c r="S468" s="3">
        <f t="shared" si="28"/>
        <v>891.90000000000055</v>
      </c>
    </row>
    <row r="469" spans="1:19" ht="149.4">
      <c r="A469" s="191">
        <f t="shared" si="30"/>
        <v>456</v>
      </c>
      <c r="B469" s="191" t="s">
        <v>11</v>
      </c>
      <c r="C469" s="192">
        <f>Q469-500</f>
        <v>6719.8</v>
      </c>
      <c r="D469" s="191">
        <v>5</v>
      </c>
      <c r="E469" s="193" t="s">
        <v>1167</v>
      </c>
      <c r="F469" s="194" t="s">
        <v>1168</v>
      </c>
      <c r="G469" s="191" t="s">
        <v>1168</v>
      </c>
      <c r="H469" s="191" t="s">
        <v>1170</v>
      </c>
      <c r="I469" s="24"/>
      <c r="J469" s="196"/>
      <c r="K469" s="196"/>
      <c r="L469" s="24"/>
      <c r="M469" s="24"/>
      <c r="N469" s="24"/>
      <c r="O469" s="24"/>
      <c r="Q469" s="3">
        <v>7219.8</v>
      </c>
      <c r="R469" s="3">
        <v>5348</v>
      </c>
      <c r="S469" s="3">
        <f t="shared" si="28"/>
        <v>1071.8000000000002</v>
      </c>
    </row>
    <row r="470" spans="1:19" ht="149.4">
      <c r="A470" s="191">
        <f t="shared" si="30"/>
        <v>457</v>
      </c>
      <c r="B470" s="191" t="s">
        <v>11</v>
      </c>
      <c r="C470" s="192">
        <f>Q470-600</f>
        <v>6985.6500000000005</v>
      </c>
      <c r="D470" s="191">
        <v>5</v>
      </c>
      <c r="E470" s="193" t="s">
        <v>1167</v>
      </c>
      <c r="F470" s="194" t="s">
        <v>1168</v>
      </c>
      <c r="G470" s="191" t="s">
        <v>1168</v>
      </c>
      <c r="H470" s="191" t="s">
        <v>1171</v>
      </c>
      <c r="I470" s="24"/>
      <c r="J470" s="196"/>
      <c r="K470" s="196"/>
      <c r="L470" s="24"/>
      <c r="M470" s="24"/>
      <c r="N470" s="24"/>
      <c r="O470" s="24"/>
      <c r="Q470" s="3">
        <v>7585.6500000000005</v>
      </c>
      <c r="R470" s="3">
        <v>5619</v>
      </c>
      <c r="S470" s="3">
        <f t="shared" si="28"/>
        <v>1066.6500000000005</v>
      </c>
    </row>
    <row r="471" spans="1:19" ht="183.6">
      <c r="A471" s="191">
        <f t="shared" si="30"/>
        <v>458</v>
      </c>
      <c r="B471" s="191" t="s">
        <v>11</v>
      </c>
      <c r="C471" s="192">
        <f>Q471-600</f>
        <v>8170.9500000000007</v>
      </c>
      <c r="D471" s="191">
        <v>5</v>
      </c>
      <c r="E471" s="193" t="s">
        <v>1156</v>
      </c>
      <c r="F471" s="194" t="s">
        <v>1157</v>
      </c>
      <c r="G471" s="191" t="s">
        <v>1157</v>
      </c>
      <c r="H471" s="191" t="s">
        <v>1172</v>
      </c>
      <c r="I471" s="24"/>
      <c r="J471" s="196"/>
      <c r="K471" s="196"/>
      <c r="L471" s="24"/>
      <c r="M471" s="24"/>
      <c r="N471" s="24"/>
      <c r="O471" s="24"/>
      <c r="Q471" s="3">
        <v>8770.9500000000007</v>
      </c>
      <c r="R471" s="3">
        <v>6497</v>
      </c>
      <c r="S471" s="3">
        <f t="shared" si="28"/>
        <v>1373.9500000000007</v>
      </c>
    </row>
    <row r="472" spans="1:19" ht="183.6">
      <c r="A472" s="191">
        <f t="shared" si="30"/>
        <v>459</v>
      </c>
      <c r="B472" s="191" t="s">
        <v>11</v>
      </c>
      <c r="C472" s="192">
        <f t="shared" si="33"/>
        <v>9142.5500000000011</v>
      </c>
      <c r="D472" s="191">
        <v>5</v>
      </c>
      <c r="E472" s="193" t="s">
        <v>1156</v>
      </c>
      <c r="F472" s="194" t="s">
        <v>1157</v>
      </c>
      <c r="G472" s="191" t="s">
        <v>1157</v>
      </c>
      <c r="H472" s="191" t="s">
        <v>1173</v>
      </c>
      <c r="I472" s="24"/>
      <c r="J472" s="196"/>
      <c r="K472" s="196"/>
      <c r="L472" s="24"/>
      <c r="M472" s="24"/>
      <c r="N472" s="24"/>
      <c r="O472" s="24"/>
      <c r="Q472" s="3">
        <v>10142.550000000001</v>
      </c>
      <c r="R472" s="3">
        <v>7513</v>
      </c>
      <c r="S472" s="3">
        <f t="shared" si="28"/>
        <v>1329.5500000000011</v>
      </c>
    </row>
    <row r="473" spans="1:19" ht="183.6">
      <c r="A473" s="191">
        <f t="shared" si="30"/>
        <v>460</v>
      </c>
      <c r="B473" s="191" t="s">
        <v>11</v>
      </c>
      <c r="C473" s="192">
        <f t="shared" si="33"/>
        <v>10610</v>
      </c>
      <c r="D473" s="191">
        <v>5</v>
      </c>
      <c r="E473" s="193" t="s">
        <v>1156</v>
      </c>
      <c r="F473" s="194" t="s">
        <v>1157</v>
      </c>
      <c r="G473" s="191" t="s">
        <v>1157</v>
      </c>
      <c r="H473" s="191" t="s">
        <v>1174</v>
      </c>
      <c r="I473" s="24"/>
      <c r="J473" s="196"/>
      <c r="K473" s="196"/>
      <c r="L473" s="24"/>
      <c r="M473" s="24"/>
      <c r="N473" s="24"/>
      <c r="O473" s="24"/>
      <c r="Q473" s="3">
        <v>11610</v>
      </c>
      <c r="R473" s="3">
        <v>8600</v>
      </c>
      <c r="S473" s="3">
        <f t="shared" si="28"/>
        <v>1710</v>
      </c>
    </row>
    <row r="474" spans="1:19" ht="183.6">
      <c r="A474" s="191">
        <f t="shared" si="30"/>
        <v>461</v>
      </c>
      <c r="B474" s="191" t="s">
        <v>11</v>
      </c>
      <c r="C474" s="192">
        <f>Q474-600</f>
        <v>6754.6068750000013</v>
      </c>
      <c r="D474" s="191">
        <v>5</v>
      </c>
      <c r="E474" s="193" t="s">
        <v>1156</v>
      </c>
      <c r="F474" s="194" t="s">
        <v>1157</v>
      </c>
      <c r="G474" s="191" t="s">
        <v>1157</v>
      </c>
      <c r="H474" s="191" t="s">
        <v>1174</v>
      </c>
      <c r="I474" s="24"/>
      <c r="J474" s="196"/>
      <c r="K474" s="196"/>
      <c r="L474" s="24"/>
      <c r="M474" s="24"/>
      <c r="N474" s="24"/>
      <c r="O474" s="24"/>
      <c r="Q474" s="3">
        <v>7354.6068750000013</v>
      </c>
      <c r="R474" s="3">
        <v>4862.55</v>
      </c>
      <c r="S474" s="3">
        <f t="shared" si="28"/>
        <v>1592.0568750000011</v>
      </c>
    </row>
    <row r="475" spans="1:19" ht="183.6">
      <c r="A475" s="191">
        <f t="shared" si="30"/>
        <v>462</v>
      </c>
      <c r="B475" s="191" t="s">
        <v>11</v>
      </c>
      <c r="C475" s="192">
        <f t="shared" si="33"/>
        <v>7132.7881250000009</v>
      </c>
      <c r="D475" s="191">
        <v>5</v>
      </c>
      <c r="E475" s="193" t="s">
        <v>1156</v>
      </c>
      <c r="F475" s="194" t="s">
        <v>1157</v>
      </c>
      <c r="G475" s="191" t="s">
        <v>1157</v>
      </c>
      <c r="H475" s="191" t="s">
        <v>1174</v>
      </c>
      <c r="I475" s="24"/>
      <c r="J475" s="196"/>
      <c r="K475" s="196"/>
      <c r="L475" s="24"/>
      <c r="M475" s="24"/>
      <c r="N475" s="24"/>
      <c r="O475" s="24"/>
      <c r="Q475" s="3">
        <v>8132.7881250000009</v>
      </c>
      <c r="R475" s="3">
        <v>5377.05</v>
      </c>
      <c r="S475" s="3">
        <f t="shared" si="28"/>
        <v>1455.7381250000008</v>
      </c>
    </row>
    <row r="476" spans="1:19" ht="183.6">
      <c r="A476" s="191">
        <f t="shared" si="30"/>
        <v>463</v>
      </c>
      <c r="B476" s="191" t="s">
        <v>11</v>
      </c>
      <c r="C476" s="192">
        <f t="shared" si="33"/>
        <v>7547.2887500000015</v>
      </c>
      <c r="D476" s="191">
        <v>5</v>
      </c>
      <c r="E476" s="193" t="s">
        <v>1156</v>
      </c>
      <c r="F476" s="194" t="s">
        <v>1157</v>
      </c>
      <c r="G476" s="191" t="s">
        <v>1157</v>
      </c>
      <c r="H476" s="191" t="s">
        <v>1174</v>
      </c>
      <c r="I476" s="24"/>
      <c r="J476" s="196"/>
      <c r="K476" s="196"/>
      <c r="L476" s="24"/>
      <c r="M476" s="24"/>
      <c r="N476" s="24"/>
      <c r="O476" s="24"/>
      <c r="Q476" s="3">
        <v>8547.2887500000015</v>
      </c>
      <c r="R476" s="3">
        <v>5651.1</v>
      </c>
      <c r="S476" s="3">
        <f t="shared" si="28"/>
        <v>1596.1887500000012</v>
      </c>
    </row>
    <row r="477" spans="1:19" ht="115.2">
      <c r="A477" s="191">
        <f t="shared" si="30"/>
        <v>464</v>
      </c>
      <c r="B477" s="191" t="s">
        <v>11</v>
      </c>
      <c r="C477" s="192">
        <f>Q477-800</f>
        <v>9081.3137500000012</v>
      </c>
      <c r="D477" s="191">
        <v>5</v>
      </c>
      <c r="E477" s="193" t="s">
        <v>1175</v>
      </c>
      <c r="F477" s="194" t="s">
        <v>1176</v>
      </c>
      <c r="G477" s="191" t="s">
        <v>1176</v>
      </c>
      <c r="H477" s="191" t="s">
        <v>1177</v>
      </c>
      <c r="I477" s="24"/>
      <c r="J477" s="196"/>
      <c r="K477" s="196"/>
      <c r="L477" s="24"/>
      <c r="M477" s="24"/>
      <c r="N477" s="24"/>
      <c r="O477" s="24"/>
      <c r="Q477" s="3">
        <v>9881.3137500000012</v>
      </c>
      <c r="R477" s="3">
        <v>6533.1</v>
      </c>
      <c r="S477" s="3">
        <f t="shared" si="28"/>
        <v>2248.2137500000008</v>
      </c>
    </row>
    <row r="478" spans="1:19" ht="115.2">
      <c r="A478" s="191">
        <f t="shared" si="30"/>
        <v>465</v>
      </c>
      <c r="B478" s="191" t="s">
        <v>11</v>
      </c>
      <c r="C478" s="192">
        <f t="shared" si="33"/>
        <v>10424.971250000002</v>
      </c>
      <c r="D478" s="191">
        <v>5</v>
      </c>
      <c r="E478" s="193" t="s">
        <v>1175</v>
      </c>
      <c r="F478" s="194" t="s">
        <v>1176</v>
      </c>
      <c r="G478" s="191" t="s">
        <v>1176</v>
      </c>
      <c r="H478" s="191" t="s">
        <v>1178</v>
      </c>
      <c r="I478" s="24"/>
      <c r="J478" s="196"/>
      <c r="K478" s="196"/>
      <c r="L478" s="24"/>
      <c r="M478" s="24"/>
      <c r="N478" s="24"/>
      <c r="O478" s="24"/>
      <c r="Q478" s="3">
        <v>11424.971250000002</v>
      </c>
      <c r="R478" s="3">
        <v>7553.7</v>
      </c>
      <c r="S478" s="3">
        <f t="shared" si="28"/>
        <v>2571.2712500000025</v>
      </c>
    </row>
    <row r="479" spans="1:19" ht="115.2">
      <c r="A479" s="191">
        <f t="shared" si="30"/>
        <v>466</v>
      </c>
      <c r="B479" s="191" t="s">
        <v>11</v>
      </c>
      <c r="C479" s="192">
        <f t="shared" si="33"/>
        <v>12081.385625000003</v>
      </c>
      <c r="D479" s="191">
        <v>5</v>
      </c>
      <c r="E479" s="193" t="s">
        <v>1175</v>
      </c>
      <c r="F479" s="194" t="s">
        <v>1176</v>
      </c>
      <c r="G479" s="191" t="s">
        <v>1176</v>
      </c>
      <c r="H479" s="191" t="s">
        <v>1179</v>
      </c>
      <c r="I479" s="24"/>
      <c r="J479" s="196"/>
      <c r="K479" s="196"/>
      <c r="L479" s="24"/>
      <c r="M479" s="24"/>
      <c r="N479" s="24"/>
      <c r="O479" s="24"/>
      <c r="Q479" s="3">
        <v>13081.385625000003</v>
      </c>
      <c r="R479" s="3">
        <v>8648.85</v>
      </c>
      <c r="S479" s="3">
        <f t="shared" si="28"/>
        <v>3132.5356250000023</v>
      </c>
    </row>
    <row r="480" spans="1:19" ht="115.2">
      <c r="A480" s="191">
        <f t="shared" si="30"/>
        <v>467</v>
      </c>
      <c r="B480" s="191" t="s">
        <v>11</v>
      </c>
      <c r="C480" s="192">
        <f t="shared" si="33"/>
        <v>7613.9900000000016</v>
      </c>
      <c r="D480" s="191">
        <v>5</v>
      </c>
      <c r="E480" s="193" t="s">
        <v>1175</v>
      </c>
      <c r="F480" s="194" t="s">
        <v>1176</v>
      </c>
      <c r="G480" s="191" t="s">
        <v>1176</v>
      </c>
      <c r="H480" s="191" t="s">
        <v>1180</v>
      </c>
      <c r="I480" s="24"/>
      <c r="J480" s="196"/>
      <c r="K480" s="196"/>
      <c r="L480" s="24"/>
      <c r="M480" s="24"/>
      <c r="N480" s="24"/>
      <c r="O480" s="24"/>
      <c r="Q480" s="3">
        <v>8613.9900000000016</v>
      </c>
      <c r="R480" s="3">
        <v>5695.2</v>
      </c>
      <c r="S480" s="3">
        <f t="shared" si="28"/>
        <v>1618.7900000000018</v>
      </c>
    </row>
    <row r="481" spans="1:19" ht="126.6">
      <c r="A481" s="191">
        <f t="shared" si="30"/>
        <v>468</v>
      </c>
      <c r="B481" s="191" t="s">
        <v>11</v>
      </c>
      <c r="C481" s="192">
        <f t="shared" si="33"/>
        <v>8525.5737500000014</v>
      </c>
      <c r="D481" s="191">
        <v>5</v>
      </c>
      <c r="E481" s="193" t="s">
        <v>1175</v>
      </c>
      <c r="F481" s="194" t="s">
        <v>1176</v>
      </c>
      <c r="G481" s="191" t="s">
        <v>1176</v>
      </c>
      <c r="H481" s="191" t="s">
        <v>1181</v>
      </c>
      <c r="I481" s="24"/>
      <c r="J481" s="196"/>
      <c r="K481" s="196"/>
      <c r="L481" s="24"/>
      <c r="M481" s="24"/>
      <c r="N481" s="24"/>
      <c r="O481" s="24"/>
      <c r="Q481" s="3">
        <v>9525.5737500000014</v>
      </c>
      <c r="R481" s="3">
        <v>6297.9</v>
      </c>
      <c r="S481" s="3">
        <f t="shared" si="28"/>
        <v>1927.6737500000017</v>
      </c>
    </row>
    <row r="482" spans="1:19" ht="115.2">
      <c r="A482" s="191">
        <f t="shared" si="30"/>
        <v>469</v>
      </c>
      <c r="B482" s="191" t="s">
        <v>11</v>
      </c>
      <c r="C482" s="192">
        <f t="shared" si="33"/>
        <v>9011.5400000000027</v>
      </c>
      <c r="D482" s="191">
        <v>5</v>
      </c>
      <c r="E482" s="198" t="s">
        <v>1175</v>
      </c>
      <c r="F482" s="194" t="s">
        <v>1176</v>
      </c>
      <c r="G482" s="191" t="s">
        <v>1176</v>
      </c>
      <c r="H482" s="191" t="s">
        <v>1182</v>
      </c>
      <c r="I482" s="24"/>
      <c r="J482" s="196"/>
      <c r="K482" s="196"/>
      <c r="L482" s="24"/>
      <c r="M482" s="24"/>
      <c r="N482" s="24"/>
      <c r="O482" s="24"/>
      <c r="Q482" s="3">
        <v>10011.540000000003</v>
      </c>
      <c r="R482" s="3">
        <v>6619.2</v>
      </c>
      <c r="S482" s="3">
        <f t="shared" si="28"/>
        <v>2092.3400000000029</v>
      </c>
    </row>
    <row r="483" spans="1:19" ht="160.80000000000001">
      <c r="A483" s="191">
        <f t="shared" si="30"/>
        <v>470</v>
      </c>
      <c r="B483" s="191" t="s">
        <v>11</v>
      </c>
      <c r="C483" s="192">
        <f>Q483+500</f>
        <v>6195.2</v>
      </c>
      <c r="D483" s="191">
        <v>5</v>
      </c>
      <c r="E483" s="198" t="s">
        <v>1183</v>
      </c>
      <c r="F483" s="194" t="s">
        <v>1184</v>
      </c>
      <c r="G483" s="191"/>
      <c r="H483" s="191" t="s">
        <v>1185</v>
      </c>
      <c r="I483" s="24"/>
      <c r="J483" s="196"/>
      <c r="K483" s="196"/>
      <c r="L483" s="24"/>
      <c r="M483" s="24"/>
      <c r="N483" s="24"/>
      <c r="O483" s="24"/>
      <c r="Q483" s="3">
        <v>5695.2</v>
      </c>
      <c r="R483" s="3">
        <v>5623.8</v>
      </c>
      <c r="S483" s="3">
        <f t="shared" si="28"/>
        <v>271.39999999999964</v>
      </c>
    </row>
    <row r="484" spans="1:19" ht="160.80000000000001">
      <c r="A484" s="191">
        <f t="shared" si="30"/>
        <v>471</v>
      </c>
      <c r="B484" s="191" t="s">
        <v>11</v>
      </c>
      <c r="C484" s="192">
        <f t="shared" ref="C484:C488" si="34">Q484+500</f>
        <v>6797.9</v>
      </c>
      <c r="D484" s="191">
        <v>5</v>
      </c>
      <c r="E484" s="198" t="s">
        <v>1183</v>
      </c>
      <c r="F484" s="194" t="s">
        <v>1184</v>
      </c>
      <c r="G484" s="191"/>
      <c r="H484" s="191" t="s">
        <v>1186</v>
      </c>
      <c r="I484" s="24"/>
      <c r="J484" s="196"/>
      <c r="K484" s="196"/>
      <c r="L484" s="24"/>
      <c r="M484" s="24"/>
      <c r="N484" s="24"/>
      <c r="O484" s="24"/>
      <c r="Q484" s="3">
        <v>6297.9</v>
      </c>
      <c r="R484" s="3">
        <v>5909.4</v>
      </c>
      <c r="S484" s="3">
        <f t="shared" si="28"/>
        <v>588.5</v>
      </c>
    </row>
    <row r="485" spans="1:19" ht="160.80000000000001">
      <c r="A485" s="191">
        <f t="shared" si="30"/>
        <v>472</v>
      </c>
      <c r="B485" s="191" t="s">
        <v>11</v>
      </c>
      <c r="C485" s="192">
        <f t="shared" si="34"/>
        <v>7119.2</v>
      </c>
      <c r="D485" s="191">
        <v>5</v>
      </c>
      <c r="E485" s="198" t="s">
        <v>1183</v>
      </c>
      <c r="F485" s="194" t="s">
        <v>1184</v>
      </c>
      <c r="G485" s="191"/>
      <c r="H485" s="191" t="s">
        <v>1187</v>
      </c>
      <c r="I485" s="24"/>
      <c r="J485" s="196"/>
      <c r="K485" s="196"/>
      <c r="L485" s="24"/>
      <c r="M485" s="24"/>
      <c r="N485" s="24"/>
      <c r="O485" s="24"/>
      <c r="Q485" s="3">
        <v>6619.2</v>
      </c>
      <c r="R485" s="3">
        <v>6211.8</v>
      </c>
      <c r="S485" s="3">
        <f t="shared" si="28"/>
        <v>607.39999999999964</v>
      </c>
    </row>
    <row r="486" spans="1:19" ht="160.80000000000001">
      <c r="A486" s="191">
        <f t="shared" si="30"/>
        <v>473</v>
      </c>
      <c r="B486" s="191" t="s">
        <v>11</v>
      </c>
      <c r="C486" s="192">
        <f t="shared" si="34"/>
        <v>8153.45</v>
      </c>
      <c r="D486" s="191">
        <v>5</v>
      </c>
      <c r="E486" s="198" t="s">
        <v>1183</v>
      </c>
      <c r="F486" s="194" t="s">
        <v>1184</v>
      </c>
      <c r="G486" s="191"/>
      <c r="H486" s="191" t="s">
        <v>1188</v>
      </c>
      <c r="I486" s="24"/>
      <c r="J486" s="196"/>
      <c r="K486" s="196"/>
      <c r="L486" s="24"/>
      <c r="M486" s="24"/>
      <c r="N486" s="24"/>
      <c r="O486" s="24"/>
      <c r="Q486" s="3">
        <v>7653.45</v>
      </c>
      <c r="R486" s="3">
        <v>7182</v>
      </c>
      <c r="S486" s="3">
        <f t="shared" si="28"/>
        <v>671.44999999999982</v>
      </c>
    </row>
    <row r="487" spans="1:19" ht="160.80000000000001">
      <c r="A487" s="191">
        <f t="shared" si="30"/>
        <v>474</v>
      </c>
      <c r="B487" s="191" t="s">
        <v>11</v>
      </c>
      <c r="C487" s="192">
        <f t="shared" si="34"/>
        <v>9348.35</v>
      </c>
      <c r="D487" s="191">
        <v>5</v>
      </c>
      <c r="E487" s="198" t="s">
        <v>1183</v>
      </c>
      <c r="F487" s="194" t="s">
        <v>1184</v>
      </c>
      <c r="G487" s="191"/>
      <c r="H487" s="191" t="s">
        <v>1189</v>
      </c>
      <c r="I487" s="24"/>
      <c r="J487" s="196"/>
      <c r="K487" s="196"/>
      <c r="L487" s="24"/>
      <c r="M487" s="24"/>
      <c r="N487" s="24"/>
      <c r="O487" s="24"/>
      <c r="Q487" s="3">
        <v>8848.35</v>
      </c>
      <c r="R487" s="3">
        <v>8302.35</v>
      </c>
      <c r="S487" s="3">
        <f t="shared" si="28"/>
        <v>746</v>
      </c>
    </row>
    <row r="488" spans="1:19" ht="160.80000000000001">
      <c r="A488" s="191">
        <f t="shared" si="30"/>
        <v>475</v>
      </c>
      <c r="B488" s="191" t="s">
        <v>11</v>
      </c>
      <c r="C488" s="192">
        <f t="shared" si="34"/>
        <v>10629.35</v>
      </c>
      <c r="D488" s="191">
        <v>5</v>
      </c>
      <c r="E488" s="198" t="s">
        <v>1183</v>
      </c>
      <c r="F488" s="194" t="s">
        <v>1184</v>
      </c>
      <c r="G488" s="191"/>
      <c r="H488" s="191" t="s">
        <v>1190</v>
      </c>
      <c r="I488" s="24"/>
      <c r="J488" s="196"/>
      <c r="K488" s="196"/>
      <c r="L488" s="24"/>
      <c r="M488" s="24"/>
      <c r="N488" s="24"/>
      <c r="O488" s="24"/>
      <c r="Q488" s="3">
        <v>10129.35</v>
      </c>
      <c r="R488" s="3">
        <v>9505.65</v>
      </c>
      <c r="S488" s="3">
        <f t="shared" si="28"/>
        <v>823.70000000000073</v>
      </c>
    </row>
    <row r="489" spans="1:19" ht="126.6">
      <c r="A489" s="191">
        <f t="shared" si="30"/>
        <v>476</v>
      </c>
      <c r="B489" s="191" t="s">
        <v>11</v>
      </c>
      <c r="C489" s="192">
        <f>Q489-1000</f>
        <v>7926.8506250000009</v>
      </c>
      <c r="D489" s="191">
        <v>5</v>
      </c>
      <c r="E489" s="197" t="s">
        <v>1191</v>
      </c>
      <c r="F489" s="194" t="s">
        <v>1192</v>
      </c>
      <c r="G489" s="191"/>
      <c r="H489" s="191" t="s">
        <v>1193</v>
      </c>
      <c r="I489" s="24"/>
      <c r="J489" s="196"/>
      <c r="K489" s="196"/>
      <c r="L489" s="24"/>
      <c r="M489" s="24"/>
      <c r="N489" s="24"/>
      <c r="O489" s="24"/>
      <c r="Q489" s="3">
        <v>8926.8506250000009</v>
      </c>
      <c r="R489" s="3">
        <v>5902.05</v>
      </c>
      <c r="S489" s="3">
        <f t="shared" si="28"/>
        <v>1724.8006250000008</v>
      </c>
    </row>
    <row r="490" spans="1:19" ht="126.6">
      <c r="A490" s="191">
        <f t="shared" si="30"/>
        <v>477</v>
      </c>
      <c r="B490" s="191" t="s">
        <v>11</v>
      </c>
      <c r="C490" s="192">
        <f t="shared" ref="C490:C494" si="35">Q490-1000</f>
        <v>8874.9612500000021</v>
      </c>
      <c r="D490" s="191">
        <v>5</v>
      </c>
      <c r="E490" s="197" t="s">
        <v>1191</v>
      </c>
      <c r="F490" s="194" t="s">
        <v>1192</v>
      </c>
      <c r="G490" s="191"/>
      <c r="H490" s="191" t="s">
        <v>1194</v>
      </c>
      <c r="I490" s="24"/>
      <c r="J490" s="196"/>
      <c r="K490" s="196"/>
      <c r="L490" s="24"/>
      <c r="M490" s="24"/>
      <c r="N490" s="24"/>
      <c r="O490" s="24"/>
      <c r="Q490" s="3">
        <v>9874.9612500000021</v>
      </c>
      <c r="R490" s="3">
        <v>6528.9</v>
      </c>
      <c r="S490" s="3">
        <f t="shared" si="28"/>
        <v>2046.0612500000025</v>
      </c>
    </row>
    <row r="491" spans="1:19" ht="126.6">
      <c r="A491" s="191">
        <f t="shared" si="30"/>
        <v>478</v>
      </c>
      <c r="B491" s="191" t="s">
        <v>11</v>
      </c>
      <c r="C491" s="192">
        <f t="shared" si="35"/>
        <v>9379.9850000000006</v>
      </c>
      <c r="D491" s="191">
        <v>5</v>
      </c>
      <c r="E491" s="197" t="s">
        <v>1191</v>
      </c>
      <c r="F491" s="194" t="s">
        <v>1192</v>
      </c>
      <c r="G491" s="191"/>
      <c r="H491" s="191" t="s">
        <v>1195</v>
      </c>
      <c r="I491" s="24"/>
      <c r="J491" s="196"/>
      <c r="K491" s="196"/>
      <c r="L491" s="24"/>
      <c r="M491" s="24"/>
      <c r="N491" s="24"/>
      <c r="O491" s="24"/>
      <c r="Q491" s="3">
        <v>10379.985000000001</v>
      </c>
      <c r="R491" s="3">
        <v>6862.8</v>
      </c>
      <c r="S491" s="3">
        <f t="shared" si="28"/>
        <v>2217.1850000000004</v>
      </c>
    </row>
    <row r="492" spans="1:19" ht="126.6">
      <c r="A492" s="191">
        <f t="shared" si="30"/>
        <v>479</v>
      </c>
      <c r="B492" s="191" t="s">
        <v>11</v>
      </c>
      <c r="C492" s="192">
        <f t="shared" si="35"/>
        <v>10999.872500000001</v>
      </c>
      <c r="D492" s="191">
        <v>5</v>
      </c>
      <c r="E492" s="197" t="s">
        <v>1191</v>
      </c>
      <c r="F492" s="194" t="s">
        <v>1192</v>
      </c>
      <c r="G492" s="191"/>
      <c r="H492" s="191" t="s">
        <v>1196</v>
      </c>
      <c r="I492" s="24"/>
      <c r="J492" s="196"/>
      <c r="K492" s="196"/>
      <c r="L492" s="24"/>
      <c r="M492" s="24"/>
      <c r="N492" s="24"/>
      <c r="O492" s="24"/>
      <c r="Q492" s="3">
        <v>11999.872500000001</v>
      </c>
      <c r="R492" s="3">
        <v>7933.8</v>
      </c>
      <c r="S492" s="3">
        <f t="shared" si="28"/>
        <v>2766.0725000000011</v>
      </c>
    </row>
    <row r="493" spans="1:19" ht="126.6">
      <c r="A493" s="191">
        <f t="shared" si="30"/>
        <v>480</v>
      </c>
      <c r="B493" s="191" t="s">
        <v>11</v>
      </c>
      <c r="C493" s="192">
        <f t="shared" si="35"/>
        <v>12875.448125000003</v>
      </c>
      <c r="D493" s="191">
        <v>5</v>
      </c>
      <c r="E493" s="197" t="s">
        <v>1191</v>
      </c>
      <c r="F493" s="194" t="s">
        <v>1192</v>
      </c>
      <c r="G493" s="191"/>
      <c r="H493" s="191" t="s">
        <v>1197</v>
      </c>
      <c r="I493" s="24"/>
      <c r="J493" s="196"/>
      <c r="K493" s="196"/>
      <c r="L493" s="24"/>
      <c r="M493" s="24"/>
      <c r="N493" s="24"/>
      <c r="O493" s="24"/>
      <c r="Q493" s="3">
        <v>13875.448125000003</v>
      </c>
      <c r="R493" s="3">
        <v>9173.85</v>
      </c>
      <c r="S493" s="3">
        <f t="shared" si="28"/>
        <v>3401.5981250000023</v>
      </c>
    </row>
    <row r="494" spans="1:19" ht="126.6">
      <c r="A494" s="191">
        <f t="shared" si="30"/>
        <v>481</v>
      </c>
      <c r="B494" s="191" t="s">
        <v>11</v>
      </c>
      <c r="C494" s="192">
        <f t="shared" si="35"/>
        <v>15041.650625000002</v>
      </c>
      <c r="D494" s="191">
        <v>5</v>
      </c>
      <c r="E494" s="197" t="s">
        <v>1191</v>
      </c>
      <c r="F494" s="194" t="s">
        <v>1192</v>
      </c>
      <c r="G494" s="191"/>
      <c r="H494" s="191" t="s">
        <v>1198</v>
      </c>
      <c r="I494" s="24"/>
      <c r="J494" s="196"/>
      <c r="K494" s="196"/>
      <c r="L494" s="24"/>
      <c r="M494" s="24"/>
      <c r="N494" s="24"/>
      <c r="O494" s="24"/>
      <c r="Q494" s="3">
        <v>16041.650625000002</v>
      </c>
      <c r="R494" s="3">
        <v>10606.05</v>
      </c>
      <c r="S494" s="3">
        <f t="shared" si="28"/>
        <v>4135.6006250000028</v>
      </c>
    </row>
    <row r="495" spans="1:19" ht="136.80000000000001">
      <c r="A495" s="191">
        <f t="shared" si="30"/>
        <v>482</v>
      </c>
      <c r="B495" s="191" t="s">
        <v>11</v>
      </c>
      <c r="C495" s="192">
        <f t="shared" si="33"/>
        <v>14657.125000000002</v>
      </c>
      <c r="D495" s="191">
        <v>5</v>
      </c>
      <c r="E495" s="195" t="s">
        <v>1199</v>
      </c>
      <c r="F495" s="194" t="s">
        <v>1200</v>
      </c>
      <c r="G495" s="191" t="s">
        <v>1200</v>
      </c>
      <c r="H495" s="195" t="s">
        <v>1201</v>
      </c>
      <c r="I495" s="24"/>
      <c r="J495" s="196"/>
      <c r="K495" s="196"/>
      <c r="L495" s="24"/>
      <c r="M495" s="24"/>
      <c r="N495" s="24"/>
      <c r="O495" s="24"/>
      <c r="Q495" s="3">
        <v>15657.125000000002</v>
      </c>
      <c r="R495" s="3">
        <v>9558</v>
      </c>
      <c r="S495" s="3">
        <f t="shared" si="28"/>
        <v>4799.1250000000018</v>
      </c>
    </row>
    <row r="496" spans="1:19" ht="136.80000000000001">
      <c r="A496" s="191">
        <f t="shared" si="30"/>
        <v>483</v>
      </c>
      <c r="B496" s="191" t="s">
        <v>11</v>
      </c>
      <c r="C496" s="192">
        <f t="shared" si="33"/>
        <v>16198.5</v>
      </c>
      <c r="D496" s="191">
        <v>5</v>
      </c>
      <c r="E496" s="195" t="s">
        <v>1199</v>
      </c>
      <c r="F496" s="194" t="s">
        <v>1200</v>
      </c>
      <c r="G496" s="191" t="s">
        <v>1200</v>
      </c>
      <c r="H496" s="195" t="s">
        <v>1202</v>
      </c>
      <c r="I496" s="24"/>
      <c r="J496" s="196"/>
      <c r="K496" s="196"/>
      <c r="L496" s="24"/>
      <c r="M496" s="24"/>
      <c r="N496" s="24"/>
      <c r="O496" s="24"/>
      <c r="Q496" s="3">
        <v>17198.5</v>
      </c>
      <c r="R496" s="3">
        <v>10384</v>
      </c>
      <c r="S496" s="3">
        <f t="shared" si="28"/>
        <v>5514.5</v>
      </c>
    </row>
    <row r="497" spans="1:19" ht="136.80000000000001">
      <c r="A497" s="191">
        <f t="shared" si="30"/>
        <v>484</v>
      </c>
      <c r="B497" s="191" t="s">
        <v>11</v>
      </c>
      <c r="C497" s="192">
        <f t="shared" si="33"/>
        <v>19768</v>
      </c>
      <c r="D497" s="191">
        <v>5</v>
      </c>
      <c r="E497" s="195" t="s">
        <v>1199</v>
      </c>
      <c r="F497" s="194" t="s">
        <v>1200</v>
      </c>
      <c r="G497" s="191" t="s">
        <v>1200</v>
      </c>
      <c r="H497" s="195" t="s">
        <v>1203</v>
      </c>
      <c r="I497" s="24"/>
      <c r="J497" s="196"/>
      <c r="K497" s="196"/>
      <c r="L497" s="24"/>
      <c r="M497" s="24"/>
      <c r="N497" s="24"/>
      <c r="O497" s="24"/>
      <c r="Q497" s="3">
        <v>20768</v>
      </c>
      <c r="R497" s="3">
        <v>12862</v>
      </c>
      <c r="S497" s="3">
        <f t="shared" si="28"/>
        <v>6606</v>
      </c>
    </row>
    <row r="498" spans="1:19" ht="148.19999999999999">
      <c r="A498" s="191">
        <f t="shared" si="30"/>
        <v>485</v>
      </c>
      <c r="B498" s="191" t="s">
        <v>11</v>
      </c>
      <c r="C498" s="192">
        <f t="shared" si="33"/>
        <v>21552.750000000004</v>
      </c>
      <c r="D498" s="191">
        <v>5</v>
      </c>
      <c r="E498" s="195" t="s">
        <v>1199</v>
      </c>
      <c r="F498" s="194" t="s">
        <v>1200</v>
      </c>
      <c r="G498" s="191" t="s">
        <v>1200</v>
      </c>
      <c r="H498" s="195" t="s">
        <v>1204</v>
      </c>
      <c r="I498" s="24"/>
      <c r="J498" s="196"/>
      <c r="K498" s="196"/>
      <c r="L498" s="24"/>
      <c r="M498" s="24"/>
      <c r="N498" s="24"/>
      <c r="O498" s="24"/>
      <c r="Q498" s="3">
        <v>22552.750000000004</v>
      </c>
      <c r="R498" s="3">
        <v>13806</v>
      </c>
      <c r="S498" s="3">
        <f t="shared" si="28"/>
        <v>7446.7500000000036</v>
      </c>
    </row>
    <row r="499" spans="1:19" ht="136.80000000000001">
      <c r="A499" s="191">
        <f t="shared" si="30"/>
        <v>486</v>
      </c>
      <c r="B499" s="191" t="s">
        <v>11</v>
      </c>
      <c r="C499" s="192">
        <f t="shared" si="33"/>
        <v>25771.250000000004</v>
      </c>
      <c r="D499" s="191">
        <v>5</v>
      </c>
      <c r="E499" s="195" t="s">
        <v>1199</v>
      </c>
      <c r="F499" s="194" t="s">
        <v>1200</v>
      </c>
      <c r="G499" s="191" t="s">
        <v>1200</v>
      </c>
      <c r="H499" s="195" t="s">
        <v>1205</v>
      </c>
      <c r="I499" s="24"/>
      <c r="J499" s="196"/>
      <c r="K499" s="196"/>
      <c r="L499" s="24"/>
      <c r="M499" s="24"/>
      <c r="N499" s="24"/>
      <c r="O499" s="24"/>
      <c r="Q499" s="3">
        <v>26771.250000000004</v>
      </c>
      <c r="R499" s="3">
        <v>16284</v>
      </c>
      <c r="S499" s="3">
        <f t="shared" si="28"/>
        <v>9187.2500000000036</v>
      </c>
    </row>
    <row r="500" spans="1:19" ht="148.19999999999999">
      <c r="A500" s="191">
        <f t="shared" si="30"/>
        <v>487</v>
      </c>
      <c r="B500" s="191" t="s">
        <v>11</v>
      </c>
      <c r="C500" s="192">
        <f t="shared" si="33"/>
        <v>28529.500000000004</v>
      </c>
      <c r="D500" s="191">
        <v>5</v>
      </c>
      <c r="E500" s="195" t="s">
        <v>1199</v>
      </c>
      <c r="F500" s="194" t="s">
        <v>1200</v>
      </c>
      <c r="G500" s="191" t="s">
        <v>1200</v>
      </c>
      <c r="H500" s="195" t="s">
        <v>1206</v>
      </c>
      <c r="I500" s="24"/>
      <c r="J500" s="196"/>
      <c r="K500" s="196"/>
      <c r="L500" s="24"/>
      <c r="M500" s="24"/>
      <c r="N500" s="24"/>
      <c r="O500" s="24"/>
      <c r="Q500" s="3">
        <v>29529.500000000004</v>
      </c>
      <c r="R500" s="3">
        <v>18290</v>
      </c>
      <c r="S500" s="3">
        <f t="shared" si="28"/>
        <v>9939.5000000000036</v>
      </c>
    </row>
    <row r="501" spans="1:19" ht="148.19999999999999">
      <c r="A501" s="191">
        <f t="shared" si="30"/>
        <v>488</v>
      </c>
      <c r="B501" s="191" t="s">
        <v>11</v>
      </c>
      <c r="C501" s="192">
        <f>Q501-2000</f>
        <v>31072.600000000006</v>
      </c>
      <c r="D501" s="191">
        <v>5</v>
      </c>
      <c r="E501" s="193" t="s">
        <v>1199</v>
      </c>
      <c r="F501" s="194" t="s">
        <v>1200</v>
      </c>
      <c r="G501" s="191" t="s">
        <v>1200</v>
      </c>
      <c r="H501" s="195" t="s">
        <v>1207</v>
      </c>
      <c r="I501" s="24"/>
      <c r="J501" s="196"/>
      <c r="K501" s="196"/>
      <c r="L501" s="24"/>
      <c r="M501" s="24"/>
      <c r="N501" s="24"/>
      <c r="O501" s="24"/>
      <c r="Q501" s="3">
        <v>33072.600000000006</v>
      </c>
      <c r="R501" s="3">
        <v>20485</v>
      </c>
      <c r="S501" s="3">
        <f t="shared" si="28"/>
        <v>10287.600000000006</v>
      </c>
    </row>
    <row r="502" spans="1:19" ht="258" customHeight="1">
      <c r="A502" s="191">
        <f t="shared" si="30"/>
        <v>489</v>
      </c>
      <c r="B502" s="191" t="s">
        <v>11</v>
      </c>
      <c r="C502" s="192">
        <f t="shared" si="33"/>
        <v>15711.75</v>
      </c>
      <c r="D502" s="191">
        <v>5</v>
      </c>
      <c r="E502" s="199" t="s">
        <v>1208</v>
      </c>
      <c r="F502" s="194" t="s">
        <v>1209</v>
      </c>
      <c r="G502" s="191"/>
      <c r="H502" s="191" t="s">
        <v>1210</v>
      </c>
      <c r="I502" s="24"/>
      <c r="J502" s="196"/>
      <c r="K502" s="196"/>
      <c r="L502" s="24"/>
      <c r="M502" s="24"/>
      <c r="N502" s="24"/>
      <c r="O502" s="24"/>
      <c r="Q502" s="3">
        <v>16711.75</v>
      </c>
      <c r="R502" s="3">
        <v>10266</v>
      </c>
      <c r="S502" s="3">
        <f t="shared" si="28"/>
        <v>5145.75</v>
      </c>
    </row>
    <row r="503" spans="1:19" ht="247.8" customHeight="1">
      <c r="A503" s="191">
        <f t="shared" si="30"/>
        <v>490</v>
      </c>
      <c r="B503" s="191" t="s">
        <v>11</v>
      </c>
      <c r="C503" s="192">
        <f t="shared" si="33"/>
        <v>17253.125</v>
      </c>
      <c r="D503" s="191">
        <v>5</v>
      </c>
      <c r="E503" s="199" t="s">
        <v>1208</v>
      </c>
      <c r="F503" s="194" t="s">
        <v>1209</v>
      </c>
      <c r="G503" s="191"/>
      <c r="H503" s="191" t="s">
        <v>1211</v>
      </c>
      <c r="I503" s="24"/>
      <c r="J503" s="196"/>
      <c r="K503" s="196"/>
      <c r="L503" s="24"/>
      <c r="M503" s="24"/>
      <c r="N503" s="24"/>
      <c r="O503" s="24"/>
      <c r="Q503" s="3">
        <v>18253.125</v>
      </c>
      <c r="R503" s="3">
        <v>11210</v>
      </c>
      <c r="S503" s="3">
        <f t="shared" si="28"/>
        <v>5743.125</v>
      </c>
    </row>
    <row r="504" spans="1:19" ht="246.6" customHeight="1">
      <c r="A504" s="191">
        <f t="shared" si="30"/>
        <v>491</v>
      </c>
      <c r="B504" s="191" t="s">
        <v>11</v>
      </c>
      <c r="C504" s="192">
        <f t="shared" si="33"/>
        <v>21877.250000000004</v>
      </c>
      <c r="D504" s="191">
        <v>5</v>
      </c>
      <c r="E504" s="199" t="s">
        <v>1208</v>
      </c>
      <c r="F504" s="194" t="s">
        <v>1209</v>
      </c>
      <c r="G504" s="191"/>
      <c r="H504" s="191" t="s">
        <v>1212</v>
      </c>
      <c r="I504" s="24"/>
      <c r="J504" s="196"/>
      <c r="K504" s="196"/>
      <c r="L504" s="24"/>
      <c r="M504" s="24"/>
      <c r="N504" s="24"/>
      <c r="O504" s="24"/>
      <c r="Q504" s="3">
        <v>22877.250000000004</v>
      </c>
      <c r="R504" s="3">
        <v>13924</v>
      </c>
      <c r="S504" s="3">
        <f t="shared" si="28"/>
        <v>7653.2500000000036</v>
      </c>
    </row>
    <row r="505" spans="1:19" ht="252.6" customHeight="1">
      <c r="A505" s="191">
        <f t="shared" si="30"/>
        <v>492</v>
      </c>
      <c r="B505" s="191" t="s">
        <v>11</v>
      </c>
      <c r="C505" s="192">
        <f t="shared" si="33"/>
        <v>23580.875000000004</v>
      </c>
      <c r="D505" s="191">
        <v>5</v>
      </c>
      <c r="E505" s="199" t="s">
        <v>1208</v>
      </c>
      <c r="F505" s="194" t="s">
        <v>1209</v>
      </c>
      <c r="G505" s="191"/>
      <c r="H505" s="191" t="s">
        <v>1403</v>
      </c>
      <c r="I505" s="24"/>
      <c r="J505" s="196"/>
      <c r="K505" s="196"/>
      <c r="L505" s="24"/>
      <c r="M505" s="24"/>
      <c r="N505" s="24"/>
      <c r="O505" s="24"/>
      <c r="Q505" s="3">
        <v>24580.875000000004</v>
      </c>
      <c r="R505" s="3">
        <v>15104</v>
      </c>
      <c r="S505" s="3">
        <f t="shared" si="28"/>
        <v>8176.8750000000036</v>
      </c>
    </row>
    <row r="506" spans="1:19" ht="249" customHeight="1">
      <c r="A506" s="191">
        <f t="shared" si="30"/>
        <v>493</v>
      </c>
      <c r="B506" s="191" t="s">
        <v>11</v>
      </c>
      <c r="C506" s="192">
        <f t="shared" si="33"/>
        <v>28205.000000000004</v>
      </c>
      <c r="D506" s="191">
        <v>5</v>
      </c>
      <c r="E506" s="199" t="s">
        <v>1208</v>
      </c>
      <c r="F506" s="194" t="s">
        <v>1209</v>
      </c>
      <c r="G506" s="191"/>
      <c r="H506" s="191" t="s">
        <v>1213</v>
      </c>
      <c r="I506" s="24"/>
      <c r="J506" s="196"/>
      <c r="K506" s="196"/>
      <c r="L506" s="24"/>
      <c r="M506" s="24"/>
      <c r="N506" s="24"/>
      <c r="O506" s="24"/>
      <c r="Q506" s="3">
        <v>29205.000000000004</v>
      </c>
      <c r="R506" s="3">
        <v>17936</v>
      </c>
      <c r="S506" s="3">
        <f t="shared" si="28"/>
        <v>9969.0000000000036</v>
      </c>
    </row>
    <row r="507" spans="1:19" ht="244.8" customHeight="1">
      <c r="A507" s="191">
        <f t="shared" si="30"/>
        <v>494</v>
      </c>
      <c r="B507" s="191" t="s">
        <v>11</v>
      </c>
      <c r="C507" s="192">
        <f t="shared" si="33"/>
        <v>31855.625</v>
      </c>
      <c r="D507" s="191">
        <v>5</v>
      </c>
      <c r="E507" s="199" t="s">
        <v>1208</v>
      </c>
      <c r="F507" s="194" t="s">
        <v>1209</v>
      </c>
      <c r="G507" s="191"/>
      <c r="H507" s="191" t="s">
        <v>1214</v>
      </c>
      <c r="I507" s="24"/>
      <c r="J507" s="196"/>
      <c r="K507" s="196"/>
      <c r="L507" s="24"/>
      <c r="M507" s="24"/>
      <c r="N507" s="24"/>
      <c r="O507" s="24"/>
      <c r="Q507" s="3">
        <v>32855.625</v>
      </c>
      <c r="R507" s="3">
        <v>20060</v>
      </c>
      <c r="S507" s="3">
        <f t="shared" si="28"/>
        <v>11495.625</v>
      </c>
    </row>
    <row r="508" spans="1:19" ht="248.4" customHeight="1">
      <c r="A508" s="191"/>
      <c r="B508" s="191" t="s">
        <v>11</v>
      </c>
      <c r="C508" s="192">
        <v>31855.625</v>
      </c>
      <c r="D508" s="191">
        <v>5</v>
      </c>
      <c r="E508" s="199" t="s">
        <v>1208</v>
      </c>
      <c r="F508" s="194" t="s">
        <v>1209</v>
      </c>
      <c r="G508" s="191"/>
      <c r="H508" s="191" t="s">
        <v>1215</v>
      </c>
      <c r="I508" s="24"/>
      <c r="J508" s="196"/>
      <c r="K508" s="196"/>
      <c r="L508" s="24"/>
      <c r="M508" s="24"/>
      <c r="N508" s="24"/>
      <c r="O508" s="24"/>
      <c r="Q508" s="3">
        <v>36799.4</v>
      </c>
      <c r="R508" s="3">
        <v>22468</v>
      </c>
    </row>
    <row r="509" spans="1:19" ht="226.2" customHeight="1">
      <c r="A509" s="191">
        <f>A507+1</f>
        <v>495</v>
      </c>
      <c r="B509" s="191" t="s">
        <v>11</v>
      </c>
      <c r="C509" s="192">
        <f t="shared" si="33"/>
        <v>16360.75</v>
      </c>
      <c r="D509" s="191">
        <v>5</v>
      </c>
      <c r="E509" s="199" t="s">
        <v>1216</v>
      </c>
      <c r="F509" s="194" t="s">
        <v>1217</v>
      </c>
      <c r="G509" s="191"/>
      <c r="H509" s="191" t="s">
        <v>1218</v>
      </c>
      <c r="I509" s="24"/>
      <c r="J509" s="196"/>
      <c r="K509" s="196"/>
      <c r="L509" s="24"/>
      <c r="M509" s="24"/>
      <c r="N509" s="24"/>
      <c r="O509" s="24"/>
      <c r="Q509" s="3">
        <v>17360.75</v>
      </c>
      <c r="R509" s="3">
        <v>10620</v>
      </c>
      <c r="S509" s="3">
        <f t="shared" si="28"/>
        <v>5440.75</v>
      </c>
    </row>
    <row r="510" spans="1:19" ht="198.6" customHeight="1">
      <c r="A510" s="191">
        <f t="shared" si="30"/>
        <v>496</v>
      </c>
      <c r="B510" s="191" t="s">
        <v>11</v>
      </c>
      <c r="C510" s="192">
        <f t="shared" si="33"/>
        <v>17983.25</v>
      </c>
      <c r="D510" s="191">
        <v>5</v>
      </c>
      <c r="E510" s="200" t="s">
        <v>1216</v>
      </c>
      <c r="F510" s="194" t="s">
        <v>1217</v>
      </c>
      <c r="G510" s="191"/>
      <c r="H510" s="191" t="s">
        <v>1219</v>
      </c>
      <c r="I510" s="24"/>
      <c r="J510" s="196"/>
      <c r="K510" s="196"/>
      <c r="L510" s="24"/>
      <c r="M510" s="24"/>
      <c r="N510" s="24"/>
      <c r="O510" s="24"/>
      <c r="Q510" s="3">
        <v>18983.25</v>
      </c>
      <c r="R510" s="3">
        <v>11564</v>
      </c>
      <c r="S510" s="3">
        <f t="shared" si="28"/>
        <v>6119.25</v>
      </c>
    </row>
    <row r="511" spans="1:19" ht="223.8" customHeight="1">
      <c r="A511" s="191">
        <f t="shared" si="30"/>
        <v>497</v>
      </c>
      <c r="B511" s="191" t="s">
        <v>11</v>
      </c>
      <c r="C511" s="192">
        <f t="shared" si="33"/>
        <v>22525.7</v>
      </c>
      <c r="D511" s="191">
        <v>5</v>
      </c>
      <c r="E511" s="200" t="s">
        <v>1216</v>
      </c>
      <c r="F511" s="194" t="s">
        <v>1217</v>
      </c>
      <c r="G511" s="191"/>
      <c r="H511" s="191" t="s">
        <v>1220</v>
      </c>
      <c r="I511" s="24"/>
      <c r="J511" s="196"/>
      <c r="K511" s="196"/>
      <c r="L511" s="24"/>
      <c r="M511" s="24"/>
      <c r="N511" s="24"/>
      <c r="O511" s="24"/>
      <c r="Q511" s="3">
        <v>23525.7</v>
      </c>
      <c r="R511" s="3">
        <v>14396</v>
      </c>
      <c r="S511" s="3">
        <f t="shared" ref="S511:S574" si="36">C511-R511-300</f>
        <v>7829.7000000000007</v>
      </c>
    </row>
    <row r="512" spans="1:19" ht="228" customHeight="1">
      <c r="A512" s="191">
        <f t="shared" si="30"/>
        <v>498</v>
      </c>
      <c r="B512" s="191" t="s">
        <v>11</v>
      </c>
      <c r="C512" s="192">
        <f t="shared" si="33"/>
        <v>24797.750000000004</v>
      </c>
      <c r="D512" s="191">
        <v>5</v>
      </c>
      <c r="E512" s="200" t="s">
        <v>1216</v>
      </c>
      <c r="F512" s="194" t="s">
        <v>1217</v>
      </c>
      <c r="G512" s="191"/>
      <c r="H512" s="191" t="s">
        <v>1402</v>
      </c>
      <c r="I512" s="24"/>
      <c r="J512" s="196"/>
      <c r="K512" s="196"/>
      <c r="L512" s="24"/>
      <c r="M512" s="24"/>
      <c r="N512" s="24"/>
      <c r="O512" s="24"/>
      <c r="Q512" s="3">
        <v>25797.750000000004</v>
      </c>
      <c r="R512" s="3">
        <v>15812</v>
      </c>
      <c r="S512" s="3">
        <f t="shared" si="36"/>
        <v>8685.7500000000036</v>
      </c>
    </row>
    <row r="513" spans="1:19" ht="243.6" customHeight="1">
      <c r="A513" s="191">
        <f t="shared" si="30"/>
        <v>499</v>
      </c>
      <c r="B513" s="191" t="s">
        <v>11</v>
      </c>
      <c r="C513" s="192">
        <f t="shared" si="33"/>
        <v>28286.125000000004</v>
      </c>
      <c r="D513" s="191">
        <v>5</v>
      </c>
      <c r="E513" s="200" t="s">
        <v>1216</v>
      </c>
      <c r="F513" s="194" t="s">
        <v>1217</v>
      </c>
      <c r="G513" s="191"/>
      <c r="H513" s="191" t="s">
        <v>1221</v>
      </c>
      <c r="I513" s="24"/>
      <c r="J513" s="196"/>
      <c r="K513" s="196"/>
      <c r="L513" s="24"/>
      <c r="M513" s="24"/>
      <c r="N513" s="24"/>
      <c r="O513" s="24"/>
      <c r="Q513" s="3">
        <v>29286.125000000004</v>
      </c>
      <c r="R513" s="3">
        <v>19124</v>
      </c>
      <c r="S513" s="3">
        <f t="shared" si="36"/>
        <v>8862.1250000000036</v>
      </c>
    </row>
    <row r="514" spans="1:19" ht="228" customHeight="1">
      <c r="A514" s="191">
        <f t="shared" si="30"/>
        <v>500</v>
      </c>
      <c r="B514" s="191" t="s">
        <v>11</v>
      </c>
      <c r="C514" s="192">
        <f t="shared" si="33"/>
        <v>32261.25</v>
      </c>
      <c r="D514" s="191">
        <v>5</v>
      </c>
      <c r="E514" s="200" t="s">
        <v>1216</v>
      </c>
      <c r="F514" s="194" t="s">
        <v>1217</v>
      </c>
      <c r="G514" s="191"/>
      <c r="H514" s="191" t="s">
        <v>1222</v>
      </c>
      <c r="I514" s="24"/>
      <c r="J514" s="196"/>
      <c r="K514" s="196"/>
      <c r="L514" s="24"/>
      <c r="M514" s="24"/>
      <c r="N514" s="24"/>
      <c r="O514" s="24"/>
      <c r="Q514" s="3">
        <v>33261.25</v>
      </c>
      <c r="R514" s="3">
        <v>21831</v>
      </c>
      <c r="S514" s="3">
        <f t="shared" si="36"/>
        <v>10130.25</v>
      </c>
    </row>
    <row r="515" spans="1:19" ht="234" customHeight="1">
      <c r="A515" s="191">
        <f t="shared" si="30"/>
        <v>501</v>
      </c>
      <c r="B515" s="191" t="s">
        <v>11</v>
      </c>
      <c r="C515" s="192">
        <f t="shared" si="33"/>
        <v>36252.600000000006</v>
      </c>
      <c r="D515" s="191">
        <v>5</v>
      </c>
      <c r="E515" s="200" t="s">
        <v>1216</v>
      </c>
      <c r="F515" s="194" t="s">
        <v>1217</v>
      </c>
      <c r="G515" s="191"/>
      <c r="H515" s="191" t="s">
        <v>1223</v>
      </c>
      <c r="I515" s="24"/>
      <c r="J515" s="196"/>
      <c r="K515" s="196"/>
      <c r="L515" s="24"/>
      <c r="M515" s="24"/>
      <c r="N515" s="24"/>
      <c r="O515" s="24"/>
      <c r="Q515" s="3">
        <v>37252.600000000006</v>
      </c>
      <c r="R515" s="3">
        <v>24014</v>
      </c>
      <c r="S515" s="3">
        <f t="shared" si="36"/>
        <v>11938.600000000006</v>
      </c>
    </row>
    <row r="516" spans="1:19" ht="363.6" customHeight="1">
      <c r="A516" s="191">
        <f t="shared" si="30"/>
        <v>502</v>
      </c>
      <c r="B516" s="191" t="s">
        <v>11</v>
      </c>
      <c r="C516" s="192">
        <f t="shared" si="33"/>
        <v>30152.000000000004</v>
      </c>
      <c r="D516" s="191">
        <v>5</v>
      </c>
      <c r="E516" s="200" t="s">
        <v>1224</v>
      </c>
      <c r="F516" s="194" t="s">
        <v>1225</v>
      </c>
      <c r="G516" s="191"/>
      <c r="H516" s="201" t="s">
        <v>1226</v>
      </c>
      <c r="I516" s="24"/>
      <c r="J516" s="196"/>
      <c r="K516" s="196"/>
      <c r="L516" s="24"/>
      <c r="M516" s="24"/>
      <c r="N516" s="24"/>
      <c r="O516" s="24"/>
      <c r="Q516" s="3">
        <v>31152.000000000004</v>
      </c>
      <c r="R516" s="3">
        <v>18780</v>
      </c>
      <c r="S516" s="3">
        <f t="shared" si="36"/>
        <v>11072.000000000004</v>
      </c>
    </row>
    <row r="517" spans="1:19" ht="327.60000000000002" customHeight="1">
      <c r="A517" s="191">
        <f t="shared" si="30"/>
        <v>503</v>
      </c>
      <c r="B517" s="191" t="s">
        <v>11</v>
      </c>
      <c r="C517" s="192">
        <f t="shared" si="33"/>
        <v>33397</v>
      </c>
      <c r="D517" s="191">
        <v>5</v>
      </c>
      <c r="E517" s="200" t="s">
        <v>1224</v>
      </c>
      <c r="F517" s="194" t="s">
        <v>1225</v>
      </c>
      <c r="G517" s="191"/>
      <c r="H517" s="201" t="s">
        <v>1227</v>
      </c>
      <c r="I517" s="24"/>
      <c r="J517" s="196"/>
      <c r="K517" s="196"/>
      <c r="L517" s="24"/>
      <c r="M517" s="24"/>
      <c r="N517" s="24"/>
      <c r="O517" s="24"/>
      <c r="Q517" s="3">
        <v>34397</v>
      </c>
      <c r="R517" s="3">
        <v>21115</v>
      </c>
      <c r="S517" s="3">
        <f t="shared" si="36"/>
        <v>11982</v>
      </c>
    </row>
    <row r="518" spans="1:19" ht="321" customHeight="1">
      <c r="A518" s="191">
        <f t="shared" si="30"/>
        <v>504</v>
      </c>
      <c r="B518" s="191" t="s">
        <v>11</v>
      </c>
      <c r="C518" s="192">
        <f t="shared" si="33"/>
        <v>41185</v>
      </c>
      <c r="D518" s="191">
        <v>5</v>
      </c>
      <c r="E518" s="200" t="s">
        <v>1224</v>
      </c>
      <c r="F518" s="194" t="s">
        <v>1225</v>
      </c>
      <c r="G518" s="191"/>
      <c r="H518" s="201" t="s">
        <v>1228</v>
      </c>
      <c r="I518" s="24"/>
      <c r="J518" s="196"/>
      <c r="K518" s="196"/>
      <c r="L518" s="24"/>
      <c r="M518" s="24"/>
      <c r="N518" s="24"/>
      <c r="O518" s="24"/>
      <c r="Q518" s="3">
        <v>42185</v>
      </c>
      <c r="R518" s="3">
        <v>23740</v>
      </c>
      <c r="S518" s="3">
        <f t="shared" si="36"/>
        <v>17145</v>
      </c>
    </row>
    <row r="519" spans="1:19" ht="371.4" customHeight="1">
      <c r="A519" s="191">
        <f t="shared" si="30"/>
        <v>505</v>
      </c>
      <c r="B519" s="191" t="s">
        <v>11</v>
      </c>
      <c r="C519" s="192">
        <f t="shared" si="33"/>
        <v>43781</v>
      </c>
      <c r="D519" s="191">
        <v>5</v>
      </c>
      <c r="E519" s="200" t="s">
        <v>1224</v>
      </c>
      <c r="F519" s="194" t="s">
        <v>1225</v>
      </c>
      <c r="G519" s="191"/>
      <c r="H519" s="201" t="s">
        <v>1229</v>
      </c>
      <c r="I519" s="24"/>
      <c r="J519" s="196"/>
      <c r="K519" s="196"/>
      <c r="L519" s="24"/>
      <c r="M519" s="24"/>
      <c r="N519" s="24"/>
      <c r="O519" s="24"/>
      <c r="Q519" s="3">
        <v>44781</v>
      </c>
      <c r="R519" s="3">
        <v>29363</v>
      </c>
      <c r="S519" s="3">
        <f t="shared" si="36"/>
        <v>14118</v>
      </c>
    </row>
    <row r="520" spans="1:19" ht="336" customHeight="1">
      <c r="A520" s="191">
        <f t="shared" ref="A520:A583" si="37">A519+1</f>
        <v>506</v>
      </c>
      <c r="B520" s="191" t="s">
        <v>11</v>
      </c>
      <c r="C520" s="192">
        <f t="shared" si="33"/>
        <v>48648.500000000007</v>
      </c>
      <c r="D520" s="191">
        <v>5</v>
      </c>
      <c r="E520" s="200" t="s">
        <v>1224</v>
      </c>
      <c r="F520" s="194" t="s">
        <v>1225</v>
      </c>
      <c r="G520" s="191"/>
      <c r="H520" s="201" t="s">
        <v>1230</v>
      </c>
      <c r="I520" s="24"/>
      <c r="J520" s="196"/>
      <c r="K520" s="196"/>
      <c r="L520" s="24"/>
      <c r="M520" s="24"/>
      <c r="N520" s="24"/>
      <c r="O520" s="24"/>
      <c r="Q520" s="3">
        <v>49648.500000000007</v>
      </c>
      <c r="R520" s="3">
        <v>27848</v>
      </c>
      <c r="S520" s="3">
        <f t="shared" si="36"/>
        <v>20500.500000000007</v>
      </c>
    </row>
    <row r="521" spans="1:19" ht="394.8" customHeight="1">
      <c r="A521" s="191">
        <f t="shared" si="37"/>
        <v>507</v>
      </c>
      <c r="B521" s="191" t="s">
        <v>11</v>
      </c>
      <c r="C521" s="192">
        <f t="shared" si="33"/>
        <v>55138.500000000007</v>
      </c>
      <c r="D521" s="191">
        <v>5</v>
      </c>
      <c r="E521" s="200" t="s">
        <v>1224</v>
      </c>
      <c r="F521" s="194" t="s">
        <v>1225</v>
      </c>
      <c r="G521" s="191"/>
      <c r="H521" s="201" t="s">
        <v>1231</v>
      </c>
      <c r="I521" s="24"/>
      <c r="J521" s="196"/>
      <c r="K521" s="196"/>
      <c r="L521" s="24"/>
      <c r="M521" s="24"/>
      <c r="N521" s="24"/>
      <c r="O521" s="24"/>
      <c r="Q521" s="3">
        <v>56138.500000000007</v>
      </c>
      <c r="R521" s="3">
        <v>31388</v>
      </c>
      <c r="S521" s="3">
        <f t="shared" si="36"/>
        <v>23450.500000000007</v>
      </c>
    </row>
    <row r="522" spans="1:19" ht="225.6">
      <c r="A522" s="191">
        <f t="shared" si="37"/>
        <v>508</v>
      </c>
      <c r="B522" s="191" t="s">
        <v>11</v>
      </c>
      <c r="C522" s="192">
        <f t="shared" si="33"/>
        <v>62437.000000000007</v>
      </c>
      <c r="D522" s="191">
        <v>5</v>
      </c>
      <c r="E522" s="200" t="s">
        <v>1224</v>
      </c>
      <c r="F522" s="194" t="s">
        <v>1225</v>
      </c>
      <c r="G522" s="191"/>
      <c r="H522" s="201" t="s">
        <v>1232</v>
      </c>
      <c r="I522" s="24"/>
      <c r="J522" s="196"/>
      <c r="K522" s="196"/>
      <c r="L522" s="24"/>
      <c r="M522" s="24"/>
      <c r="N522" s="24"/>
      <c r="O522" s="24"/>
      <c r="Q522" s="3">
        <v>63437.000000000007</v>
      </c>
      <c r="R522" s="3">
        <v>34526</v>
      </c>
      <c r="S522" s="3">
        <f t="shared" si="36"/>
        <v>27611.000000000007</v>
      </c>
    </row>
    <row r="523" spans="1:19" ht="133.80000000000001">
      <c r="A523" s="191">
        <f t="shared" si="37"/>
        <v>509</v>
      </c>
      <c r="B523" s="191" t="s">
        <v>11</v>
      </c>
      <c r="C523" s="192">
        <f>Q523-7000</f>
        <v>24476.500000000004</v>
      </c>
      <c r="D523" s="191">
        <v>5</v>
      </c>
      <c r="E523" s="200" t="s">
        <v>1233</v>
      </c>
      <c r="F523" s="194" t="s">
        <v>1234</v>
      </c>
      <c r="G523" s="191"/>
      <c r="H523" s="201" t="s">
        <v>1235</v>
      </c>
      <c r="I523" s="24"/>
      <c r="J523" s="196"/>
      <c r="K523" s="196"/>
      <c r="L523" s="24"/>
      <c r="M523" s="24"/>
      <c r="N523" s="24"/>
      <c r="O523" s="24"/>
      <c r="Q523" s="3">
        <v>31476.500000000004</v>
      </c>
      <c r="R523" s="3">
        <v>19257</v>
      </c>
      <c r="S523" s="3">
        <f t="shared" si="36"/>
        <v>4919.5000000000036</v>
      </c>
    </row>
    <row r="524" spans="1:19" ht="290.39999999999998" customHeight="1">
      <c r="A524" s="191">
        <f t="shared" si="37"/>
        <v>510</v>
      </c>
      <c r="B524" s="191" t="s">
        <v>11</v>
      </c>
      <c r="C524" s="192">
        <f t="shared" si="33"/>
        <v>33559.25</v>
      </c>
      <c r="D524" s="191">
        <v>5</v>
      </c>
      <c r="E524" s="200" t="s">
        <v>1233</v>
      </c>
      <c r="F524" s="194" t="s">
        <v>1234</v>
      </c>
      <c r="G524" s="191"/>
      <c r="H524" s="201" t="s">
        <v>1235</v>
      </c>
      <c r="I524" s="24"/>
      <c r="J524" s="196"/>
      <c r="K524" s="196"/>
      <c r="L524" s="24"/>
      <c r="M524" s="24"/>
      <c r="N524" s="24"/>
      <c r="O524" s="24"/>
      <c r="Q524" s="3">
        <v>34559.25</v>
      </c>
      <c r="R524" s="3">
        <v>21363</v>
      </c>
      <c r="S524" s="3">
        <f t="shared" si="36"/>
        <v>11896.25</v>
      </c>
    </row>
    <row r="525" spans="1:19" ht="133.80000000000001">
      <c r="A525" s="191">
        <f t="shared" si="37"/>
        <v>511</v>
      </c>
      <c r="B525" s="191" t="s">
        <v>11</v>
      </c>
      <c r="C525" s="192">
        <f t="shared" si="33"/>
        <v>42401.875</v>
      </c>
      <c r="D525" s="191">
        <v>5</v>
      </c>
      <c r="E525" s="200" t="s">
        <v>1233</v>
      </c>
      <c r="F525" s="194" t="s">
        <v>1234</v>
      </c>
      <c r="G525" s="191"/>
      <c r="H525" s="201" t="s">
        <v>1236</v>
      </c>
      <c r="I525" s="24"/>
      <c r="J525" s="196"/>
      <c r="K525" s="196"/>
      <c r="L525" s="24"/>
      <c r="M525" s="24"/>
      <c r="N525" s="24"/>
      <c r="O525" s="24"/>
      <c r="Q525" s="3">
        <v>43401.875</v>
      </c>
      <c r="R525" s="3">
        <v>26830</v>
      </c>
      <c r="S525" s="3">
        <f t="shared" si="36"/>
        <v>15271.875</v>
      </c>
    </row>
    <row r="526" spans="1:19" ht="228" customHeight="1">
      <c r="A526" s="191">
        <f t="shared" si="37"/>
        <v>512</v>
      </c>
      <c r="B526" s="191" t="s">
        <v>11</v>
      </c>
      <c r="C526" s="192">
        <f t="shared" si="33"/>
        <v>48486.250000000007</v>
      </c>
      <c r="D526" s="191">
        <v>5</v>
      </c>
      <c r="E526" s="200" t="s">
        <v>1233</v>
      </c>
      <c r="F526" s="194" t="s">
        <v>1234</v>
      </c>
      <c r="G526" s="191"/>
      <c r="H526" s="201" t="s">
        <v>1237</v>
      </c>
      <c r="I526" s="24"/>
      <c r="J526" s="196"/>
      <c r="K526" s="196"/>
      <c r="L526" s="24"/>
      <c r="M526" s="24"/>
      <c r="N526" s="24"/>
      <c r="O526" s="24"/>
      <c r="Q526" s="3">
        <v>49486.250000000007</v>
      </c>
      <c r="R526" s="3">
        <v>30591</v>
      </c>
      <c r="S526" s="3">
        <f t="shared" si="36"/>
        <v>17595.250000000007</v>
      </c>
    </row>
    <row r="527" spans="1:19" ht="223.2" customHeight="1">
      <c r="A527" s="191">
        <f t="shared" si="37"/>
        <v>513</v>
      </c>
      <c r="B527" s="191" t="s">
        <v>11</v>
      </c>
      <c r="C527" s="192">
        <f t="shared" ref="C527:C590" si="38">Q527-1000</f>
        <v>51731.250000000007</v>
      </c>
      <c r="D527" s="191">
        <v>5</v>
      </c>
      <c r="E527" s="200" t="s">
        <v>1233</v>
      </c>
      <c r="F527" s="194" t="s">
        <v>1234</v>
      </c>
      <c r="G527" s="191"/>
      <c r="H527" s="201" t="s">
        <v>1238</v>
      </c>
      <c r="I527" s="24"/>
      <c r="J527" s="196"/>
      <c r="K527" s="196"/>
      <c r="L527" s="24"/>
      <c r="M527" s="24"/>
      <c r="N527" s="24"/>
      <c r="O527" s="24"/>
      <c r="Q527" s="3">
        <v>52731.250000000007</v>
      </c>
      <c r="R527" s="3">
        <v>32597</v>
      </c>
      <c r="S527" s="3">
        <f t="shared" si="36"/>
        <v>18834.250000000007</v>
      </c>
    </row>
    <row r="528" spans="1:19" ht="210.6" customHeight="1">
      <c r="A528" s="191">
        <f t="shared" si="37"/>
        <v>514</v>
      </c>
      <c r="B528" s="191" t="s">
        <v>11</v>
      </c>
      <c r="C528" s="192">
        <f t="shared" si="38"/>
        <v>61466.250000000007</v>
      </c>
      <c r="D528" s="191">
        <v>5</v>
      </c>
      <c r="E528" s="200" t="s">
        <v>1233</v>
      </c>
      <c r="F528" s="194" t="s">
        <v>1234</v>
      </c>
      <c r="G528" s="191"/>
      <c r="H528" s="201" t="s">
        <v>1239</v>
      </c>
      <c r="I528" s="24"/>
      <c r="J528" s="196"/>
      <c r="K528" s="196"/>
      <c r="L528" s="24"/>
      <c r="M528" s="24"/>
      <c r="N528" s="24"/>
      <c r="O528" s="24"/>
      <c r="Q528" s="3">
        <v>62466.250000000007</v>
      </c>
      <c r="R528" s="3">
        <v>38615</v>
      </c>
      <c r="S528" s="3">
        <f t="shared" si="36"/>
        <v>22551.250000000007</v>
      </c>
    </row>
    <row r="529" spans="1:19" ht="268.2" customHeight="1">
      <c r="A529" s="191">
        <f t="shared" si="37"/>
        <v>515</v>
      </c>
      <c r="B529" s="191" t="s">
        <v>11</v>
      </c>
      <c r="C529" s="192">
        <f t="shared" si="38"/>
        <v>69587</v>
      </c>
      <c r="D529" s="191">
        <v>5</v>
      </c>
      <c r="E529" s="200" t="s">
        <v>1233</v>
      </c>
      <c r="F529" s="194" t="s">
        <v>1234</v>
      </c>
      <c r="G529" s="191"/>
      <c r="H529" s="201" t="s">
        <v>1240</v>
      </c>
      <c r="I529" s="24"/>
      <c r="J529" s="196"/>
      <c r="K529" s="196"/>
      <c r="L529" s="24"/>
      <c r="M529" s="24"/>
      <c r="N529" s="24"/>
      <c r="O529" s="24"/>
      <c r="Q529" s="3">
        <v>70587</v>
      </c>
      <c r="R529" s="3">
        <v>42477</v>
      </c>
      <c r="S529" s="3">
        <f t="shared" si="36"/>
        <v>26810</v>
      </c>
    </row>
    <row r="530" spans="1:19" ht="69" customHeight="1">
      <c r="A530" s="191">
        <f t="shared" si="37"/>
        <v>516</v>
      </c>
      <c r="B530" s="191" t="s">
        <v>11</v>
      </c>
      <c r="C530" s="192">
        <f t="shared" si="38"/>
        <v>37086.56500000001</v>
      </c>
      <c r="D530" s="191">
        <v>5</v>
      </c>
      <c r="E530" s="200" t="s">
        <v>1241</v>
      </c>
      <c r="F530" s="194" t="s">
        <v>1242</v>
      </c>
      <c r="G530" s="191"/>
      <c r="H530" s="201" t="s">
        <v>1243</v>
      </c>
      <c r="I530" s="24"/>
      <c r="J530" s="196"/>
      <c r="K530" s="196"/>
      <c r="L530" s="24"/>
      <c r="M530" s="24"/>
      <c r="N530" s="24"/>
      <c r="O530" s="24"/>
      <c r="Q530" s="3">
        <v>38086.56500000001</v>
      </c>
      <c r="R530" s="3">
        <v>21528</v>
      </c>
      <c r="S530" s="3">
        <f t="shared" si="36"/>
        <v>15258.56500000001</v>
      </c>
    </row>
    <row r="531" spans="1:19" ht="64.8" customHeight="1">
      <c r="A531" s="191">
        <f t="shared" si="37"/>
        <v>517</v>
      </c>
      <c r="B531" s="191" t="s">
        <v>11</v>
      </c>
      <c r="C531" s="192">
        <f t="shared" si="38"/>
        <v>40816.692500000005</v>
      </c>
      <c r="D531" s="191">
        <v>5</v>
      </c>
      <c r="E531" s="200" t="s">
        <v>1241</v>
      </c>
      <c r="F531" s="194" t="s">
        <v>1242</v>
      </c>
      <c r="G531" s="191"/>
      <c r="H531" s="201" t="s">
        <v>1244</v>
      </c>
      <c r="I531" s="24"/>
      <c r="J531" s="196"/>
      <c r="K531" s="196"/>
      <c r="L531" s="24"/>
      <c r="M531" s="24"/>
      <c r="N531" s="24"/>
      <c r="O531" s="24"/>
      <c r="Q531" s="3">
        <v>41816.692500000005</v>
      </c>
      <c r="R531" s="3">
        <v>23638</v>
      </c>
      <c r="S531" s="3">
        <f t="shared" si="36"/>
        <v>16878.692500000005</v>
      </c>
    </row>
    <row r="532" spans="1:19" ht="46.8">
      <c r="A532" s="191">
        <f t="shared" si="37"/>
        <v>518</v>
      </c>
      <c r="B532" s="191" t="s">
        <v>11</v>
      </c>
      <c r="C532" s="192">
        <f t="shared" si="38"/>
        <v>51516.26875000001</v>
      </c>
      <c r="D532" s="191">
        <v>5</v>
      </c>
      <c r="E532" s="200" t="s">
        <v>1241</v>
      </c>
      <c r="F532" s="194" t="s">
        <v>1242</v>
      </c>
      <c r="G532" s="191"/>
      <c r="H532" s="201" t="s">
        <v>1245</v>
      </c>
      <c r="I532" s="24"/>
      <c r="J532" s="196"/>
      <c r="K532" s="196"/>
      <c r="L532" s="24"/>
      <c r="M532" s="24"/>
      <c r="N532" s="24"/>
      <c r="O532" s="24"/>
      <c r="Q532" s="3">
        <v>52516.26875000001</v>
      </c>
      <c r="R532" s="3">
        <v>29687</v>
      </c>
      <c r="S532" s="3">
        <f t="shared" si="36"/>
        <v>21529.26875000001</v>
      </c>
    </row>
    <row r="533" spans="1:19" ht="46.8">
      <c r="A533" s="191">
        <f t="shared" si="37"/>
        <v>519</v>
      </c>
      <c r="B533" s="191" t="s">
        <v>11</v>
      </c>
      <c r="C533" s="192">
        <f t="shared" si="38"/>
        <v>58878.362500000017</v>
      </c>
      <c r="D533" s="191">
        <v>5</v>
      </c>
      <c r="E533" s="200" t="s">
        <v>1241</v>
      </c>
      <c r="F533" s="194" t="s">
        <v>1242</v>
      </c>
      <c r="G533" s="191"/>
      <c r="H533" s="201" t="s">
        <v>1246</v>
      </c>
      <c r="I533" s="24"/>
      <c r="J533" s="196"/>
      <c r="K533" s="196"/>
      <c r="L533" s="24"/>
      <c r="M533" s="24"/>
      <c r="N533" s="24"/>
      <c r="O533" s="24"/>
      <c r="Q533" s="3">
        <v>59878.362500000017</v>
      </c>
      <c r="R533" s="3">
        <v>33848</v>
      </c>
      <c r="S533" s="3">
        <f t="shared" si="36"/>
        <v>24730.362500000017</v>
      </c>
    </row>
    <row r="534" spans="1:19" ht="46.8">
      <c r="A534" s="191">
        <f t="shared" si="37"/>
        <v>520</v>
      </c>
      <c r="B534" s="191" t="s">
        <v>11</v>
      </c>
      <c r="C534" s="192">
        <f t="shared" si="38"/>
        <v>62804.812500000022</v>
      </c>
      <c r="D534" s="191">
        <v>5</v>
      </c>
      <c r="E534" s="200" t="s">
        <v>1241</v>
      </c>
      <c r="F534" s="194" t="s">
        <v>1242</v>
      </c>
      <c r="G534" s="191"/>
      <c r="H534" s="201" t="s">
        <v>1247</v>
      </c>
      <c r="I534" s="24"/>
      <c r="J534" s="196"/>
      <c r="K534" s="196"/>
      <c r="L534" s="24"/>
      <c r="M534" s="24"/>
      <c r="N534" s="24"/>
      <c r="O534" s="24"/>
      <c r="Q534" s="3">
        <v>63804.812500000022</v>
      </c>
      <c r="R534" s="3">
        <v>36068</v>
      </c>
      <c r="S534" s="3">
        <f t="shared" si="36"/>
        <v>26436.812500000022</v>
      </c>
    </row>
    <row r="535" spans="1:19" ht="46.8">
      <c r="A535" s="191">
        <f t="shared" si="37"/>
        <v>521</v>
      </c>
      <c r="B535" s="191" t="s">
        <v>11</v>
      </c>
      <c r="C535" s="192">
        <f t="shared" si="38"/>
        <v>74584.16250000002</v>
      </c>
      <c r="D535" s="191">
        <v>5</v>
      </c>
      <c r="E535" s="200" t="s">
        <v>1241</v>
      </c>
      <c r="F535" s="194" t="s">
        <v>1242</v>
      </c>
      <c r="G535" s="191"/>
      <c r="H535" s="201" t="s">
        <v>1248</v>
      </c>
      <c r="I535" s="24"/>
      <c r="J535" s="196"/>
      <c r="K535" s="196"/>
      <c r="L535" s="24"/>
      <c r="M535" s="24"/>
      <c r="N535" s="24"/>
      <c r="O535" s="24"/>
      <c r="Q535" s="3">
        <v>75584.16250000002</v>
      </c>
      <c r="R535" s="3">
        <v>42726</v>
      </c>
      <c r="S535" s="3">
        <f t="shared" si="36"/>
        <v>31558.16250000002</v>
      </c>
    </row>
    <row r="536" spans="1:19" ht="46.8">
      <c r="A536" s="191">
        <f t="shared" si="37"/>
        <v>522</v>
      </c>
      <c r="B536" s="191" t="s">
        <v>11</v>
      </c>
      <c r="C536" s="192">
        <f t="shared" si="38"/>
        <v>84410.270000000019</v>
      </c>
      <c r="D536" s="191">
        <v>5</v>
      </c>
      <c r="E536" s="200" t="s">
        <v>1241</v>
      </c>
      <c r="F536" s="194" t="s">
        <v>1242</v>
      </c>
      <c r="G536" s="191"/>
      <c r="H536" s="201" t="s">
        <v>1249</v>
      </c>
      <c r="I536" s="24"/>
      <c r="J536" s="196"/>
      <c r="K536" s="196"/>
      <c r="L536" s="24"/>
      <c r="M536" s="24"/>
      <c r="N536" s="24"/>
      <c r="O536" s="24"/>
      <c r="Q536" s="3">
        <v>85410.270000000019</v>
      </c>
      <c r="R536" s="3">
        <v>46999</v>
      </c>
      <c r="S536" s="3">
        <f t="shared" si="36"/>
        <v>37111.270000000019</v>
      </c>
    </row>
    <row r="537" spans="1:19" ht="113.4">
      <c r="A537" s="191">
        <f t="shared" si="37"/>
        <v>523</v>
      </c>
      <c r="B537" s="191" t="s">
        <v>11</v>
      </c>
      <c r="C537" s="192">
        <f>Q537-500</f>
        <v>4205.25</v>
      </c>
      <c r="D537" s="191">
        <v>5</v>
      </c>
      <c r="E537" s="200" t="s">
        <v>1250</v>
      </c>
      <c r="F537" s="194" t="s">
        <v>1251</v>
      </c>
      <c r="G537" s="191"/>
      <c r="H537" s="201" t="s">
        <v>1252</v>
      </c>
      <c r="I537" s="24"/>
      <c r="J537" s="196"/>
      <c r="K537" s="196"/>
      <c r="L537" s="24"/>
      <c r="M537" s="24"/>
      <c r="N537" s="24"/>
      <c r="O537" s="24"/>
      <c r="Q537" s="3">
        <v>4705.25</v>
      </c>
      <c r="R537" s="3">
        <v>3186</v>
      </c>
      <c r="S537" s="3">
        <f t="shared" si="36"/>
        <v>719.25</v>
      </c>
    </row>
    <row r="538" spans="1:19" ht="113.4">
      <c r="A538" s="191">
        <f t="shared" si="37"/>
        <v>524</v>
      </c>
      <c r="B538" s="191" t="s">
        <v>11</v>
      </c>
      <c r="C538" s="192">
        <f t="shared" ref="C538:C542" si="39">Q538-500</f>
        <v>5016.5</v>
      </c>
      <c r="D538" s="191">
        <v>5</v>
      </c>
      <c r="E538" s="200" t="s">
        <v>1250</v>
      </c>
      <c r="F538" s="194" t="s">
        <v>1251</v>
      </c>
      <c r="G538" s="191"/>
      <c r="H538" s="201" t="s">
        <v>1253</v>
      </c>
      <c r="I538" s="24"/>
      <c r="J538" s="196"/>
      <c r="K538" s="196"/>
      <c r="L538" s="24"/>
      <c r="M538" s="24"/>
      <c r="N538" s="24"/>
      <c r="O538" s="24"/>
      <c r="Q538" s="3">
        <v>5516.5</v>
      </c>
      <c r="R538" s="3">
        <v>3776</v>
      </c>
      <c r="S538" s="3">
        <f t="shared" si="36"/>
        <v>940.5</v>
      </c>
    </row>
    <row r="539" spans="1:19" ht="103.2">
      <c r="A539" s="191">
        <f t="shared" si="37"/>
        <v>525</v>
      </c>
      <c r="B539" s="191" t="s">
        <v>11</v>
      </c>
      <c r="C539" s="192">
        <f>Q539-600</f>
        <v>6052.2500000000009</v>
      </c>
      <c r="D539" s="191">
        <v>5</v>
      </c>
      <c r="E539" s="200" t="s">
        <v>1250</v>
      </c>
      <c r="F539" s="194" t="s">
        <v>1251</v>
      </c>
      <c r="G539" s="191"/>
      <c r="H539" s="201" t="s">
        <v>1254</v>
      </c>
      <c r="I539" s="24"/>
      <c r="J539" s="196"/>
      <c r="K539" s="196"/>
      <c r="L539" s="24"/>
      <c r="M539" s="24"/>
      <c r="N539" s="24"/>
      <c r="O539" s="24"/>
      <c r="Q539" s="3">
        <v>6652.2500000000009</v>
      </c>
      <c r="R539" s="3">
        <v>4602</v>
      </c>
      <c r="S539" s="3">
        <f t="shared" si="36"/>
        <v>1150.2500000000009</v>
      </c>
    </row>
    <row r="540" spans="1:19" ht="103.2">
      <c r="A540" s="191">
        <f t="shared" si="37"/>
        <v>526</v>
      </c>
      <c r="B540" s="191" t="s">
        <v>11</v>
      </c>
      <c r="C540" s="192">
        <f>Q540-600</f>
        <v>6539.0000000000009</v>
      </c>
      <c r="D540" s="191">
        <v>5</v>
      </c>
      <c r="E540" s="200" t="s">
        <v>1250</v>
      </c>
      <c r="F540" s="194" t="s">
        <v>1251</v>
      </c>
      <c r="G540" s="191"/>
      <c r="H540" s="201" t="s">
        <v>1255</v>
      </c>
      <c r="I540" s="24"/>
      <c r="J540" s="196"/>
      <c r="K540" s="196"/>
      <c r="L540" s="24"/>
      <c r="M540" s="24"/>
      <c r="N540" s="24"/>
      <c r="O540" s="24"/>
      <c r="Q540" s="3">
        <v>7139.0000000000009</v>
      </c>
      <c r="R540" s="3">
        <v>4956</v>
      </c>
      <c r="S540" s="3">
        <f t="shared" si="36"/>
        <v>1283.0000000000009</v>
      </c>
    </row>
    <row r="541" spans="1:19" ht="103.2">
      <c r="A541" s="191">
        <f t="shared" si="37"/>
        <v>527</v>
      </c>
      <c r="B541" s="191" t="s">
        <v>11</v>
      </c>
      <c r="C541" s="192">
        <f>Q541-700</f>
        <v>7088.0000000000009</v>
      </c>
      <c r="D541" s="191">
        <v>5</v>
      </c>
      <c r="E541" s="200" t="s">
        <v>1250</v>
      </c>
      <c r="F541" s="194" t="s">
        <v>1251</v>
      </c>
      <c r="G541" s="191"/>
      <c r="H541" s="201" t="s">
        <v>1256</v>
      </c>
      <c r="I541" s="24"/>
      <c r="J541" s="196"/>
      <c r="K541" s="196"/>
      <c r="L541" s="24"/>
      <c r="M541" s="24"/>
      <c r="N541" s="24"/>
      <c r="O541" s="24"/>
      <c r="Q541" s="3">
        <v>7788.0000000000009</v>
      </c>
      <c r="R541" s="3">
        <v>5428</v>
      </c>
      <c r="S541" s="3">
        <f t="shared" si="36"/>
        <v>1360.0000000000009</v>
      </c>
    </row>
    <row r="542" spans="1:19" ht="103.2">
      <c r="A542" s="191">
        <f t="shared" si="37"/>
        <v>528</v>
      </c>
      <c r="B542" s="191" t="s">
        <v>11</v>
      </c>
      <c r="C542" s="192">
        <f>Q542-700</f>
        <v>7574.75</v>
      </c>
      <c r="D542" s="191">
        <v>5</v>
      </c>
      <c r="E542" s="200" t="s">
        <v>1250</v>
      </c>
      <c r="F542" s="194" t="s">
        <v>1251</v>
      </c>
      <c r="G542" s="191"/>
      <c r="H542" s="201" t="s">
        <v>1257</v>
      </c>
      <c r="I542" s="24"/>
      <c r="J542" s="196"/>
      <c r="K542" s="196"/>
      <c r="L542" s="24"/>
      <c r="M542" s="24"/>
      <c r="N542" s="24"/>
      <c r="O542" s="24"/>
      <c r="Q542" s="3">
        <v>8274.75</v>
      </c>
      <c r="R542" s="3">
        <v>5782</v>
      </c>
      <c r="S542" s="3">
        <f t="shared" si="36"/>
        <v>1492.75</v>
      </c>
    </row>
    <row r="543" spans="1:19" ht="113.4">
      <c r="A543" s="191">
        <f t="shared" si="37"/>
        <v>529</v>
      </c>
      <c r="B543" s="191" t="s">
        <v>11</v>
      </c>
      <c r="C543" s="192">
        <f t="shared" si="38"/>
        <v>4597.625</v>
      </c>
      <c r="D543" s="191">
        <v>5</v>
      </c>
      <c r="E543" s="200" t="s">
        <v>1250</v>
      </c>
      <c r="F543" s="194" t="s">
        <v>1258</v>
      </c>
      <c r="G543" s="191"/>
      <c r="H543" s="201" t="s">
        <v>1259</v>
      </c>
      <c r="I543" s="24"/>
      <c r="J543" s="196"/>
      <c r="K543" s="196"/>
      <c r="L543" s="24"/>
      <c r="M543" s="24"/>
      <c r="N543" s="24"/>
      <c r="O543" s="24"/>
      <c r="Q543" s="3">
        <v>5597.625</v>
      </c>
      <c r="R543" s="3">
        <v>3460</v>
      </c>
      <c r="S543" s="3">
        <f t="shared" si="36"/>
        <v>837.625</v>
      </c>
    </row>
    <row r="544" spans="1:19" ht="103.2">
      <c r="A544" s="191">
        <f t="shared" si="37"/>
        <v>530</v>
      </c>
      <c r="B544" s="191" t="s">
        <v>11</v>
      </c>
      <c r="C544" s="192">
        <f t="shared" si="38"/>
        <v>5490.0000000000009</v>
      </c>
      <c r="D544" s="191">
        <v>5</v>
      </c>
      <c r="E544" s="200" t="s">
        <v>1250</v>
      </c>
      <c r="F544" s="194" t="s">
        <v>1258</v>
      </c>
      <c r="G544" s="191"/>
      <c r="H544" s="201" t="s">
        <v>1260</v>
      </c>
      <c r="I544" s="24"/>
      <c r="J544" s="196"/>
      <c r="K544" s="196"/>
      <c r="L544" s="24"/>
      <c r="M544" s="24"/>
      <c r="N544" s="24"/>
      <c r="O544" s="24"/>
      <c r="Q544" s="3">
        <v>6490.0000000000009</v>
      </c>
      <c r="R544" s="3">
        <v>3894</v>
      </c>
      <c r="S544" s="3">
        <f t="shared" si="36"/>
        <v>1296.0000000000009</v>
      </c>
    </row>
    <row r="545" spans="1:19" ht="103.2">
      <c r="A545" s="191">
        <f t="shared" si="37"/>
        <v>531</v>
      </c>
      <c r="B545" s="191" t="s">
        <v>11</v>
      </c>
      <c r="C545" s="192">
        <f t="shared" si="38"/>
        <v>6625.7500000000009</v>
      </c>
      <c r="D545" s="191">
        <v>5</v>
      </c>
      <c r="E545" s="200" t="s">
        <v>1250</v>
      </c>
      <c r="F545" s="194" t="s">
        <v>1258</v>
      </c>
      <c r="G545" s="191"/>
      <c r="H545" s="201" t="s">
        <v>1261</v>
      </c>
      <c r="I545" s="24"/>
      <c r="J545" s="196"/>
      <c r="K545" s="196"/>
      <c r="L545" s="24"/>
      <c r="M545" s="24"/>
      <c r="N545" s="24"/>
      <c r="O545" s="24"/>
      <c r="Q545" s="3">
        <v>7625.7500000000009</v>
      </c>
      <c r="R545" s="3">
        <v>4779</v>
      </c>
      <c r="S545" s="3">
        <f t="shared" si="36"/>
        <v>1546.7500000000009</v>
      </c>
    </row>
    <row r="546" spans="1:19" ht="103.2">
      <c r="A546" s="191">
        <f t="shared" si="37"/>
        <v>532</v>
      </c>
      <c r="B546" s="191" t="s">
        <v>11</v>
      </c>
      <c r="C546" s="192">
        <f t="shared" si="38"/>
        <v>7193.625</v>
      </c>
      <c r="D546" s="191">
        <v>5</v>
      </c>
      <c r="E546" s="200" t="s">
        <v>1250</v>
      </c>
      <c r="F546" s="194" t="s">
        <v>1258</v>
      </c>
      <c r="G546" s="191"/>
      <c r="H546" s="201" t="s">
        <v>1262</v>
      </c>
      <c r="I546" s="24"/>
      <c r="J546" s="196"/>
      <c r="K546" s="196"/>
      <c r="L546" s="24"/>
      <c r="M546" s="24"/>
      <c r="N546" s="24"/>
      <c r="O546" s="24"/>
      <c r="Q546" s="3">
        <v>8193.625</v>
      </c>
      <c r="R546" s="3">
        <v>5192</v>
      </c>
      <c r="S546" s="3">
        <f t="shared" si="36"/>
        <v>1701.625</v>
      </c>
    </row>
    <row r="547" spans="1:19" ht="103.2">
      <c r="A547" s="191">
        <f t="shared" si="37"/>
        <v>533</v>
      </c>
      <c r="B547" s="191" t="s">
        <v>11</v>
      </c>
      <c r="C547" s="192">
        <f t="shared" si="38"/>
        <v>8329.375</v>
      </c>
      <c r="D547" s="191">
        <v>5</v>
      </c>
      <c r="E547" s="200" t="s">
        <v>1250</v>
      </c>
      <c r="F547" s="194" t="s">
        <v>1258</v>
      </c>
      <c r="G547" s="191"/>
      <c r="H547" s="201" t="s">
        <v>1263</v>
      </c>
      <c r="I547" s="24"/>
      <c r="J547" s="196"/>
      <c r="K547" s="196"/>
      <c r="L547" s="24"/>
      <c r="M547" s="24"/>
      <c r="N547" s="24"/>
      <c r="O547" s="24"/>
      <c r="Q547" s="3">
        <v>9329.375</v>
      </c>
      <c r="R547" s="3">
        <v>5664</v>
      </c>
      <c r="S547" s="3">
        <f t="shared" si="36"/>
        <v>2365.375</v>
      </c>
    </row>
    <row r="548" spans="1:19" ht="132" customHeight="1">
      <c r="A548" s="191">
        <f t="shared" si="37"/>
        <v>534</v>
      </c>
      <c r="B548" s="191" t="s">
        <v>11</v>
      </c>
      <c r="C548" s="192">
        <f t="shared" si="38"/>
        <v>8572.75</v>
      </c>
      <c r="D548" s="191">
        <v>5</v>
      </c>
      <c r="E548" s="200" t="s">
        <v>1250</v>
      </c>
      <c r="F548" s="194" t="s">
        <v>1258</v>
      </c>
      <c r="G548" s="191"/>
      <c r="H548" s="201" t="s">
        <v>1264</v>
      </c>
      <c r="I548" s="24"/>
      <c r="J548" s="196"/>
      <c r="K548" s="196"/>
      <c r="L548" s="24"/>
      <c r="M548" s="24"/>
      <c r="N548" s="24"/>
      <c r="O548" s="24"/>
      <c r="Q548" s="3">
        <v>9572.75</v>
      </c>
      <c r="R548" s="3">
        <v>6018</v>
      </c>
      <c r="S548" s="3">
        <f t="shared" si="36"/>
        <v>2254.75</v>
      </c>
    </row>
    <row r="549" spans="1:19" ht="153" customHeight="1">
      <c r="A549" s="191">
        <f t="shared" si="37"/>
        <v>535</v>
      </c>
      <c r="B549" s="191" t="s">
        <v>11</v>
      </c>
      <c r="C549" s="192">
        <f t="shared" si="38"/>
        <v>5652.2500000000009</v>
      </c>
      <c r="D549" s="191">
        <v>5</v>
      </c>
      <c r="E549" s="200" t="s">
        <v>1265</v>
      </c>
      <c r="F549" s="194" t="s">
        <v>1266</v>
      </c>
      <c r="G549" s="191"/>
      <c r="H549" s="201" t="s">
        <v>1267</v>
      </c>
      <c r="I549" s="24"/>
      <c r="J549" s="196"/>
      <c r="K549" s="196"/>
      <c r="L549" s="24"/>
      <c r="M549" s="24"/>
      <c r="N549" s="24"/>
      <c r="O549" s="24"/>
      <c r="Q549" s="3">
        <v>6652.2500000000009</v>
      </c>
      <c r="R549" s="3">
        <v>4130</v>
      </c>
      <c r="S549" s="3">
        <f t="shared" si="36"/>
        <v>1222.2500000000009</v>
      </c>
    </row>
    <row r="550" spans="1:19" ht="113.4">
      <c r="A550" s="191">
        <f t="shared" si="37"/>
        <v>536</v>
      </c>
      <c r="B550" s="191" t="s">
        <v>11</v>
      </c>
      <c r="C550" s="192">
        <f t="shared" si="38"/>
        <v>6950.2500000000009</v>
      </c>
      <c r="D550" s="191">
        <v>5</v>
      </c>
      <c r="E550" s="200" t="s">
        <v>1265</v>
      </c>
      <c r="F550" s="194" t="s">
        <v>1266</v>
      </c>
      <c r="G550" s="191"/>
      <c r="H550" s="201" t="s">
        <v>1268</v>
      </c>
      <c r="I550" s="24"/>
      <c r="J550" s="196"/>
      <c r="K550" s="196"/>
      <c r="L550" s="24"/>
      <c r="M550" s="24"/>
      <c r="N550" s="24"/>
      <c r="O550" s="24"/>
      <c r="Q550" s="3">
        <v>7950.2500000000009</v>
      </c>
      <c r="R550" s="3">
        <v>4956</v>
      </c>
      <c r="S550" s="3">
        <f t="shared" si="36"/>
        <v>1694.2500000000009</v>
      </c>
    </row>
    <row r="551" spans="1:19" ht="113.4">
      <c r="A551" s="191">
        <f t="shared" si="37"/>
        <v>537</v>
      </c>
      <c r="B551" s="191" t="s">
        <v>11</v>
      </c>
      <c r="C551" s="192">
        <f t="shared" si="38"/>
        <v>8410.5</v>
      </c>
      <c r="D551" s="191">
        <v>5</v>
      </c>
      <c r="E551" s="200" t="s">
        <v>1265</v>
      </c>
      <c r="F551" s="194" t="s">
        <v>1266</v>
      </c>
      <c r="G551" s="191"/>
      <c r="H551" s="201" t="s">
        <v>1269</v>
      </c>
      <c r="I551" s="24"/>
      <c r="J551" s="196"/>
      <c r="K551" s="196"/>
      <c r="L551" s="24"/>
      <c r="M551" s="24"/>
      <c r="N551" s="24"/>
      <c r="O551" s="24"/>
      <c r="Q551" s="3">
        <v>9410.5</v>
      </c>
      <c r="R551" s="3">
        <v>5782</v>
      </c>
      <c r="S551" s="3">
        <f t="shared" si="36"/>
        <v>2328.5</v>
      </c>
    </row>
    <row r="552" spans="1:19" ht="113.4">
      <c r="A552" s="191">
        <f t="shared" si="37"/>
        <v>538</v>
      </c>
      <c r="B552" s="191" t="s">
        <v>11</v>
      </c>
      <c r="C552" s="192">
        <f t="shared" si="38"/>
        <v>9384</v>
      </c>
      <c r="D552" s="191">
        <v>5</v>
      </c>
      <c r="E552" s="200" t="s">
        <v>1265</v>
      </c>
      <c r="F552" s="194" t="s">
        <v>1266</v>
      </c>
      <c r="G552" s="191"/>
      <c r="H552" s="201" t="s">
        <v>1270</v>
      </c>
      <c r="I552" s="24"/>
      <c r="J552" s="196"/>
      <c r="K552" s="196"/>
      <c r="L552" s="24"/>
      <c r="M552" s="24"/>
      <c r="N552" s="24"/>
      <c r="O552" s="24"/>
      <c r="Q552" s="3">
        <v>10384</v>
      </c>
      <c r="R552" s="3">
        <v>6372</v>
      </c>
      <c r="S552" s="3">
        <f t="shared" si="36"/>
        <v>2712</v>
      </c>
    </row>
    <row r="553" spans="1:19" ht="113.4">
      <c r="A553" s="191">
        <f t="shared" si="37"/>
        <v>539</v>
      </c>
      <c r="B553" s="191" t="s">
        <v>11</v>
      </c>
      <c r="C553" s="192">
        <f t="shared" si="38"/>
        <v>11006.500000000002</v>
      </c>
      <c r="D553" s="191">
        <v>5</v>
      </c>
      <c r="E553" s="200" t="s">
        <v>1265</v>
      </c>
      <c r="F553" s="194" t="s">
        <v>1266</v>
      </c>
      <c r="G553" s="191"/>
      <c r="H553" s="201" t="s">
        <v>1271</v>
      </c>
      <c r="I553" s="24"/>
      <c r="J553" s="196"/>
      <c r="K553" s="196"/>
      <c r="L553" s="24"/>
      <c r="M553" s="24"/>
      <c r="N553" s="24"/>
      <c r="O553" s="24"/>
      <c r="Q553" s="3">
        <v>12006.500000000002</v>
      </c>
      <c r="R553" s="3">
        <v>6985</v>
      </c>
      <c r="S553" s="3">
        <f t="shared" si="36"/>
        <v>3721.5000000000018</v>
      </c>
    </row>
    <row r="554" spans="1:19" ht="113.4">
      <c r="A554" s="191">
        <f t="shared" si="37"/>
        <v>540</v>
      </c>
      <c r="B554" s="191" t="s">
        <v>11</v>
      </c>
      <c r="C554" s="192">
        <f t="shared" si="38"/>
        <v>11817.750000000002</v>
      </c>
      <c r="D554" s="191">
        <v>5</v>
      </c>
      <c r="E554" s="200" t="s">
        <v>1265</v>
      </c>
      <c r="F554" s="194" t="s">
        <v>1266</v>
      </c>
      <c r="G554" s="191"/>
      <c r="H554" s="201" t="s">
        <v>1272</v>
      </c>
      <c r="I554" s="24"/>
      <c r="J554" s="196"/>
      <c r="K554" s="196"/>
      <c r="L554" s="24"/>
      <c r="M554" s="24"/>
      <c r="N554" s="24"/>
      <c r="O554" s="24"/>
      <c r="Q554" s="3">
        <v>12817.750000000002</v>
      </c>
      <c r="R554" s="3">
        <v>7906</v>
      </c>
      <c r="S554" s="3">
        <f t="shared" si="36"/>
        <v>3611.7500000000018</v>
      </c>
    </row>
    <row r="555" spans="1:19" ht="123.6">
      <c r="A555" s="191">
        <f t="shared" si="37"/>
        <v>541</v>
      </c>
      <c r="B555" s="191" t="s">
        <v>11</v>
      </c>
      <c r="C555" s="192">
        <f t="shared" si="38"/>
        <v>6788.0000000000009</v>
      </c>
      <c r="D555" s="191">
        <v>5</v>
      </c>
      <c r="E555" s="200" t="s">
        <v>1273</v>
      </c>
      <c r="F555" s="194" t="s">
        <v>1274</v>
      </c>
      <c r="G555" s="191"/>
      <c r="H555" s="201" t="s">
        <v>1275</v>
      </c>
      <c r="I555" s="24"/>
      <c r="J555" s="196"/>
      <c r="K555" s="196"/>
      <c r="L555" s="24"/>
      <c r="M555" s="24"/>
      <c r="N555" s="24"/>
      <c r="O555" s="24"/>
      <c r="Q555" s="3">
        <v>7788.0000000000009</v>
      </c>
      <c r="R555" s="3">
        <v>4956</v>
      </c>
      <c r="S555" s="3">
        <f t="shared" si="36"/>
        <v>1532.0000000000009</v>
      </c>
    </row>
    <row r="556" spans="1:19" ht="123.6">
      <c r="A556" s="191">
        <f t="shared" si="37"/>
        <v>542</v>
      </c>
      <c r="B556" s="191" t="s">
        <v>11</v>
      </c>
      <c r="C556" s="192">
        <f t="shared" si="38"/>
        <v>8167.125</v>
      </c>
      <c r="D556" s="191">
        <v>5</v>
      </c>
      <c r="E556" s="200" t="s">
        <v>1273</v>
      </c>
      <c r="F556" s="194" t="s">
        <v>1274</v>
      </c>
      <c r="G556" s="191"/>
      <c r="H556" s="201" t="s">
        <v>1275</v>
      </c>
      <c r="I556" s="24"/>
      <c r="J556" s="196"/>
      <c r="K556" s="196"/>
      <c r="L556" s="24"/>
      <c r="M556" s="24"/>
      <c r="N556" s="24"/>
      <c r="O556" s="24"/>
      <c r="Q556" s="3">
        <v>9167.125</v>
      </c>
      <c r="R556" s="3">
        <v>5605</v>
      </c>
      <c r="S556" s="3">
        <f t="shared" si="36"/>
        <v>2262.125</v>
      </c>
    </row>
    <row r="557" spans="1:19" ht="123.6">
      <c r="A557" s="191">
        <f t="shared" si="37"/>
        <v>543</v>
      </c>
      <c r="B557" s="191" t="s">
        <v>11</v>
      </c>
      <c r="C557" s="192">
        <f t="shared" si="38"/>
        <v>9221.75</v>
      </c>
      <c r="D557" s="191">
        <v>5</v>
      </c>
      <c r="E557" s="200" t="s">
        <v>1273</v>
      </c>
      <c r="F557" s="194" t="s">
        <v>1274</v>
      </c>
      <c r="G557" s="191"/>
      <c r="H557" s="201" t="s">
        <v>1275</v>
      </c>
      <c r="I557" s="24"/>
      <c r="J557" s="196"/>
      <c r="K557" s="196"/>
      <c r="L557" s="24"/>
      <c r="M557" s="24"/>
      <c r="N557" s="24"/>
      <c r="O557" s="24"/>
      <c r="Q557" s="3">
        <v>10221.75</v>
      </c>
      <c r="R557" s="3">
        <v>6464</v>
      </c>
      <c r="S557" s="3">
        <f t="shared" si="36"/>
        <v>2457.75</v>
      </c>
    </row>
    <row r="558" spans="1:19" ht="123.6">
      <c r="A558" s="191">
        <f t="shared" si="37"/>
        <v>544</v>
      </c>
      <c r="B558" s="191" t="s">
        <v>11</v>
      </c>
      <c r="C558" s="192">
        <f t="shared" si="38"/>
        <v>10357.500000000002</v>
      </c>
      <c r="D558" s="191">
        <v>5</v>
      </c>
      <c r="E558" s="200" t="s">
        <v>1273</v>
      </c>
      <c r="F558" s="194" t="s">
        <v>1274</v>
      </c>
      <c r="G558" s="191"/>
      <c r="H558" s="201" t="s">
        <v>1275</v>
      </c>
      <c r="I558" s="24"/>
      <c r="J558" s="196"/>
      <c r="K558" s="196"/>
      <c r="L558" s="24"/>
      <c r="M558" s="24"/>
      <c r="N558" s="24"/>
      <c r="O558" s="24"/>
      <c r="Q558" s="3">
        <v>11357.500000000002</v>
      </c>
      <c r="R558" s="3">
        <v>6903</v>
      </c>
      <c r="S558" s="3">
        <f t="shared" si="36"/>
        <v>3154.5000000000018</v>
      </c>
    </row>
    <row r="559" spans="1:19" ht="123.6">
      <c r="A559" s="191">
        <f t="shared" si="37"/>
        <v>545</v>
      </c>
      <c r="B559" s="191" t="s">
        <v>11</v>
      </c>
      <c r="C559" s="192">
        <f t="shared" si="38"/>
        <v>11331.000000000002</v>
      </c>
      <c r="D559" s="191">
        <v>5</v>
      </c>
      <c r="E559" s="200" t="s">
        <v>1273</v>
      </c>
      <c r="F559" s="194" t="s">
        <v>1274</v>
      </c>
      <c r="G559" s="191"/>
      <c r="H559" s="201" t="s">
        <v>1275</v>
      </c>
      <c r="I559" s="24"/>
      <c r="J559" s="196"/>
      <c r="K559" s="196"/>
      <c r="L559" s="24"/>
      <c r="M559" s="24"/>
      <c r="N559" s="24"/>
      <c r="O559" s="24"/>
      <c r="Q559" s="3">
        <v>12331.000000000002</v>
      </c>
      <c r="R559" s="3">
        <v>7788</v>
      </c>
      <c r="S559" s="3">
        <f t="shared" si="36"/>
        <v>3243.0000000000018</v>
      </c>
    </row>
    <row r="560" spans="1:19" ht="123.6">
      <c r="A560" s="191">
        <f t="shared" si="37"/>
        <v>546</v>
      </c>
      <c r="B560" s="191" t="s">
        <v>11</v>
      </c>
      <c r="C560" s="192">
        <f t="shared" si="38"/>
        <v>12629.000000000002</v>
      </c>
      <c r="D560" s="191">
        <v>5</v>
      </c>
      <c r="E560" s="200" t="s">
        <v>1273</v>
      </c>
      <c r="F560" s="194" t="s">
        <v>1274</v>
      </c>
      <c r="G560" s="191"/>
      <c r="H560" s="201" t="s">
        <v>1275</v>
      </c>
      <c r="I560" s="24"/>
      <c r="J560" s="196"/>
      <c r="K560" s="196"/>
      <c r="L560" s="24"/>
      <c r="M560" s="24"/>
      <c r="N560" s="24"/>
      <c r="O560" s="24"/>
      <c r="Q560" s="3">
        <v>13629.000000000002</v>
      </c>
      <c r="R560" s="3">
        <v>8496</v>
      </c>
      <c r="S560" s="3">
        <f t="shared" si="36"/>
        <v>3833.0000000000018</v>
      </c>
    </row>
    <row r="561" spans="1:19" ht="113.4">
      <c r="A561" s="191">
        <f t="shared" si="37"/>
        <v>547</v>
      </c>
      <c r="B561" s="191" t="s">
        <v>11</v>
      </c>
      <c r="C561" s="192">
        <f t="shared" si="38"/>
        <v>7112.5000000000009</v>
      </c>
      <c r="D561" s="191">
        <v>5</v>
      </c>
      <c r="E561" s="200" t="s">
        <v>1276</v>
      </c>
      <c r="F561" s="194" t="s">
        <v>1277</v>
      </c>
      <c r="G561" s="191"/>
      <c r="H561" s="201" t="s">
        <v>1278</v>
      </c>
      <c r="I561" s="24"/>
      <c r="J561" s="196"/>
      <c r="K561" s="196"/>
      <c r="L561" s="24"/>
      <c r="M561" s="24"/>
      <c r="N561" s="24"/>
      <c r="O561" s="24"/>
      <c r="Q561" s="3">
        <v>8112.5000000000009</v>
      </c>
      <c r="R561" s="3">
        <v>5192</v>
      </c>
      <c r="S561" s="3">
        <f t="shared" si="36"/>
        <v>1620.5000000000009</v>
      </c>
    </row>
    <row r="562" spans="1:19" ht="103.2">
      <c r="A562" s="191">
        <f t="shared" si="37"/>
        <v>548</v>
      </c>
      <c r="B562" s="191" t="s">
        <v>11</v>
      </c>
      <c r="C562" s="192">
        <f t="shared" si="38"/>
        <v>8248.25</v>
      </c>
      <c r="D562" s="191">
        <v>5</v>
      </c>
      <c r="E562" s="200" t="s">
        <v>1276</v>
      </c>
      <c r="F562" s="194" t="s">
        <v>1277</v>
      </c>
      <c r="G562" s="191"/>
      <c r="H562" s="201" t="s">
        <v>1279</v>
      </c>
      <c r="I562" s="24"/>
      <c r="J562" s="196"/>
      <c r="K562" s="196"/>
      <c r="L562" s="24"/>
      <c r="M562" s="24"/>
      <c r="N562" s="24"/>
      <c r="O562" s="24"/>
      <c r="Q562" s="3">
        <v>9248.25</v>
      </c>
      <c r="R562" s="3">
        <v>5664</v>
      </c>
      <c r="S562" s="3">
        <f t="shared" si="36"/>
        <v>2284.25</v>
      </c>
    </row>
    <row r="563" spans="1:19" ht="103.2">
      <c r="A563" s="191">
        <f t="shared" si="37"/>
        <v>549</v>
      </c>
      <c r="B563" s="191" t="s">
        <v>11</v>
      </c>
      <c r="C563" s="192">
        <f t="shared" si="38"/>
        <v>9546.25</v>
      </c>
      <c r="D563" s="191">
        <v>5</v>
      </c>
      <c r="E563" s="200" t="s">
        <v>1276</v>
      </c>
      <c r="F563" s="194" t="s">
        <v>1277</v>
      </c>
      <c r="G563" s="191"/>
      <c r="H563" s="201" t="s">
        <v>1280</v>
      </c>
      <c r="I563" s="24"/>
      <c r="J563" s="196"/>
      <c r="K563" s="196"/>
      <c r="L563" s="24"/>
      <c r="M563" s="24"/>
      <c r="N563" s="24"/>
      <c r="O563" s="24"/>
      <c r="Q563" s="3">
        <v>10546.25</v>
      </c>
      <c r="R563" s="3">
        <v>6549</v>
      </c>
      <c r="S563" s="3">
        <f t="shared" si="36"/>
        <v>2697.25</v>
      </c>
    </row>
    <row r="564" spans="1:19" ht="103.2">
      <c r="A564" s="191">
        <f t="shared" si="37"/>
        <v>550</v>
      </c>
      <c r="B564" s="191" t="s">
        <v>11</v>
      </c>
      <c r="C564" s="192">
        <f t="shared" si="38"/>
        <v>10682.000000000002</v>
      </c>
      <c r="D564" s="191">
        <v>5</v>
      </c>
      <c r="E564" s="200" t="s">
        <v>1276</v>
      </c>
      <c r="F564" s="194" t="s">
        <v>1277</v>
      </c>
      <c r="G564" s="191"/>
      <c r="H564" s="201" t="s">
        <v>1281</v>
      </c>
      <c r="I564" s="24"/>
      <c r="J564" s="196"/>
      <c r="K564" s="196"/>
      <c r="L564" s="24"/>
      <c r="M564" s="24"/>
      <c r="N564" s="24"/>
      <c r="O564" s="24"/>
      <c r="Q564" s="3">
        <v>11682.000000000002</v>
      </c>
      <c r="R564" s="3">
        <v>7080</v>
      </c>
      <c r="S564" s="3">
        <f t="shared" si="36"/>
        <v>3302.0000000000018</v>
      </c>
    </row>
    <row r="565" spans="1:19" ht="103.2">
      <c r="A565" s="191">
        <f t="shared" si="37"/>
        <v>551</v>
      </c>
      <c r="B565" s="191" t="s">
        <v>11</v>
      </c>
      <c r="C565" s="192">
        <f t="shared" si="38"/>
        <v>11493.250000000002</v>
      </c>
      <c r="D565" s="191">
        <v>5</v>
      </c>
      <c r="E565" s="200" t="s">
        <v>1276</v>
      </c>
      <c r="F565" s="194" t="s">
        <v>1277</v>
      </c>
      <c r="G565" s="191"/>
      <c r="H565" s="201" t="s">
        <v>1282</v>
      </c>
      <c r="I565" s="24"/>
      <c r="J565" s="196"/>
      <c r="K565" s="196"/>
      <c r="L565" s="24"/>
      <c r="M565" s="24"/>
      <c r="N565" s="24"/>
      <c r="O565" s="24"/>
      <c r="Q565" s="3">
        <v>12493.250000000002</v>
      </c>
      <c r="R565" s="3">
        <v>7906</v>
      </c>
      <c r="S565" s="3">
        <f t="shared" si="36"/>
        <v>3287.2500000000018</v>
      </c>
    </row>
    <row r="566" spans="1:19" ht="103.2">
      <c r="A566" s="191">
        <f t="shared" si="37"/>
        <v>552</v>
      </c>
      <c r="B566" s="191" t="s">
        <v>11</v>
      </c>
      <c r="C566" s="192">
        <f t="shared" si="38"/>
        <v>12872.375000000002</v>
      </c>
      <c r="D566" s="191">
        <v>5</v>
      </c>
      <c r="E566" s="200" t="s">
        <v>1276</v>
      </c>
      <c r="F566" s="194" t="s">
        <v>1277</v>
      </c>
      <c r="G566" s="191"/>
      <c r="H566" s="201" t="s">
        <v>1283</v>
      </c>
      <c r="I566" s="24"/>
      <c r="J566" s="196"/>
      <c r="K566" s="196"/>
      <c r="L566" s="24"/>
      <c r="M566" s="24"/>
      <c r="N566" s="24"/>
      <c r="O566" s="24"/>
      <c r="Q566" s="3">
        <v>13872.375000000002</v>
      </c>
      <c r="R566" s="3">
        <v>8555</v>
      </c>
      <c r="S566" s="3">
        <f t="shared" si="36"/>
        <v>4017.3750000000018</v>
      </c>
    </row>
    <row r="567" spans="1:19" ht="123.6">
      <c r="A567" s="191">
        <f t="shared" si="37"/>
        <v>553</v>
      </c>
      <c r="B567" s="191" t="s">
        <v>11</v>
      </c>
      <c r="C567" s="192">
        <f t="shared" si="38"/>
        <v>7923.75</v>
      </c>
      <c r="D567" s="191">
        <v>5</v>
      </c>
      <c r="E567" s="200" t="s">
        <v>1284</v>
      </c>
      <c r="F567" s="194" t="s">
        <v>1285</v>
      </c>
      <c r="G567" s="191"/>
      <c r="H567" s="201" t="s">
        <v>1286</v>
      </c>
      <c r="I567" s="24"/>
      <c r="J567" s="196"/>
      <c r="K567" s="196"/>
      <c r="L567" s="24"/>
      <c r="M567" s="24"/>
      <c r="N567" s="24"/>
      <c r="O567" s="24"/>
      <c r="Q567" s="3">
        <v>8923.75</v>
      </c>
      <c r="R567" s="3">
        <v>5605</v>
      </c>
      <c r="S567" s="3">
        <f t="shared" si="36"/>
        <v>2018.75</v>
      </c>
    </row>
    <row r="568" spans="1:19" ht="123.6">
      <c r="A568" s="191">
        <f t="shared" si="37"/>
        <v>554</v>
      </c>
      <c r="B568" s="191" t="s">
        <v>11</v>
      </c>
      <c r="C568" s="192">
        <f t="shared" si="38"/>
        <v>9221.75</v>
      </c>
      <c r="D568" s="191">
        <v>5</v>
      </c>
      <c r="E568" s="200" t="s">
        <v>1284</v>
      </c>
      <c r="F568" s="194" t="s">
        <v>1285</v>
      </c>
      <c r="G568" s="191"/>
      <c r="H568" s="201" t="s">
        <v>1287</v>
      </c>
      <c r="I568" s="24"/>
      <c r="J568" s="196"/>
      <c r="K568" s="196"/>
      <c r="L568" s="24"/>
      <c r="M568" s="24"/>
      <c r="N568" s="24"/>
      <c r="O568" s="24"/>
      <c r="Q568" s="3">
        <v>10221.75</v>
      </c>
      <c r="R568" s="3">
        <v>6372</v>
      </c>
      <c r="S568" s="3">
        <f t="shared" si="36"/>
        <v>2549.75</v>
      </c>
    </row>
    <row r="569" spans="1:19" ht="123.6">
      <c r="A569" s="191">
        <f t="shared" si="37"/>
        <v>555</v>
      </c>
      <c r="B569" s="191" t="s">
        <v>11</v>
      </c>
      <c r="C569" s="192">
        <f t="shared" si="38"/>
        <v>10682.000000000002</v>
      </c>
      <c r="D569" s="191">
        <v>5</v>
      </c>
      <c r="E569" s="200" t="s">
        <v>1284</v>
      </c>
      <c r="F569" s="194" t="s">
        <v>1285</v>
      </c>
      <c r="G569" s="191"/>
      <c r="H569" s="201" t="s">
        <v>1288</v>
      </c>
      <c r="I569" s="24"/>
      <c r="J569" s="196"/>
      <c r="K569" s="196"/>
      <c r="L569" s="24"/>
      <c r="M569" s="24"/>
      <c r="N569" s="24"/>
      <c r="O569" s="24"/>
      <c r="Q569" s="3">
        <v>11682.000000000002</v>
      </c>
      <c r="R569" s="3">
        <v>7257</v>
      </c>
      <c r="S569" s="3">
        <f t="shared" si="36"/>
        <v>3125.0000000000018</v>
      </c>
    </row>
    <row r="570" spans="1:19" ht="123.6">
      <c r="A570" s="191">
        <f t="shared" si="37"/>
        <v>556</v>
      </c>
      <c r="B570" s="191" t="s">
        <v>11</v>
      </c>
      <c r="C570" s="192">
        <f t="shared" si="38"/>
        <v>12142.250000000002</v>
      </c>
      <c r="D570" s="191">
        <v>5</v>
      </c>
      <c r="E570" s="200" t="s">
        <v>1284</v>
      </c>
      <c r="F570" s="194" t="s">
        <v>1285</v>
      </c>
      <c r="G570" s="191"/>
      <c r="H570" s="201" t="s">
        <v>1289</v>
      </c>
      <c r="I570" s="24"/>
      <c r="J570" s="196"/>
      <c r="K570" s="196"/>
      <c r="L570" s="24"/>
      <c r="M570" s="24"/>
      <c r="N570" s="24"/>
      <c r="O570" s="24"/>
      <c r="Q570" s="3">
        <v>13142.250000000002</v>
      </c>
      <c r="R570" s="3">
        <v>8024</v>
      </c>
      <c r="S570" s="3">
        <f t="shared" si="36"/>
        <v>3818.2500000000018</v>
      </c>
    </row>
    <row r="571" spans="1:19" ht="123.6">
      <c r="A571" s="191">
        <f t="shared" si="37"/>
        <v>557</v>
      </c>
      <c r="B571" s="191" t="s">
        <v>11</v>
      </c>
      <c r="C571" s="192">
        <f t="shared" si="38"/>
        <v>13764.750000000002</v>
      </c>
      <c r="D571" s="191">
        <v>5</v>
      </c>
      <c r="E571" s="200" t="s">
        <v>1284</v>
      </c>
      <c r="F571" s="194" t="s">
        <v>1285</v>
      </c>
      <c r="G571" s="191"/>
      <c r="H571" s="201" t="s">
        <v>1290</v>
      </c>
      <c r="I571" s="24"/>
      <c r="J571" s="196"/>
      <c r="K571" s="196"/>
      <c r="L571" s="24"/>
      <c r="M571" s="24"/>
      <c r="N571" s="24"/>
      <c r="O571" s="24"/>
      <c r="Q571" s="3">
        <v>14764.750000000002</v>
      </c>
      <c r="R571" s="3">
        <v>9145</v>
      </c>
      <c r="S571" s="3">
        <f t="shared" si="36"/>
        <v>4319.7500000000018</v>
      </c>
    </row>
    <row r="572" spans="1:19" ht="123.6">
      <c r="A572" s="191">
        <f t="shared" si="37"/>
        <v>558</v>
      </c>
      <c r="B572" s="191" t="s">
        <v>11</v>
      </c>
      <c r="C572" s="192">
        <f t="shared" si="38"/>
        <v>15062.750000000002</v>
      </c>
      <c r="D572" s="191">
        <v>5</v>
      </c>
      <c r="E572" s="200" t="s">
        <v>1284</v>
      </c>
      <c r="F572" s="194" t="s">
        <v>1285</v>
      </c>
      <c r="G572" s="191"/>
      <c r="H572" s="201" t="s">
        <v>1291</v>
      </c>
      <c r="I572" s="24"/>
      <c r="J572" s="196"/>
      <c r="K572" s="196"/>
      <c r="L572" s="24"/>
      <c r="M572" s="24"/>
      <c r="N572" s="24"/>
      <c r="O572" s="24"/>
      <c r="Q572" s="3">
        <v>16062.750000000002</v>
      </c>
      <c r="R572" s="3">
        <v>9850</v>
      </c>
      <c r="S572" s="3">
        <f t="shared" si="36"/>
        <v>4912.7500000000018</v>
      </c>
    </row>
    <row r="573" spans="1:19" ht="123.6">
      <c r="A573" s="191">
        <f t="shared" si="37"/>
        <v>559</v>
      </c>
      <c r="B573" s="191" t="s">
        <v>11</v>
      </c>
      <c r="C573" s="192">
        <f t="shared" si="38"/>
        <v>9059.5</v>
      </c>
      <c r="D573" s="191">
        <v>5</v>
      </c>
      <c r="E573" s="200" t="s">
        <v>1292</v>
      </c>
      <c r="F573" s="194" t="s">
        <v>1293</v>
      </c>
      <c r="G573" s="191"/>
      <c r="H573" s="201" t="s">
        <v>1294</v>
      </c>
      <c r="I573" s="24"/>
      <c r="J573" s="196"/>
      <c r="K573" s="196"/>
      <c r="L573" s="24"/>
      <c r="M573" s="24"/>
      <c r="N573" s="24"/>
      <c r="O573" s="24"/>
      <c r="Q573" s="3">
        <v>10059.5</v>
      </c>
      <c r="R573" s="3">
        <v>6136</v>
      </c>
      <c r="S573" s="3">
        <f t="shared" si="36"/>
        <v>2623.5</v>
      </c>
    </row>
    <row r="574" spans="1:19" ht="123.6">
      <c r="A574" s="191">
        <f t="shared" si="37"/>
        <v>560</v>
      </c>
      <c r="B574" s="191" t="s">
        <v>11</v>
      </c>
      <c r="C574" s="192">
        <f t="shared" si="38"/>
        <v>10357.500000000002</v>
      </c>
      <c r="D574" s="191">
        <v>5</v>
      </c>
      <c r="E574" s="200" t="s">
        <v>1292</v>
      </c>
      <c r="F574" s="194" t="s">
        <v>1293</v>
      </c>
      <c r="G574" s="191"/>
      <c r="H574" s="201" t="s">
        <v>1295</v>
      </c>
      <c r="I574" s="24"/>
      <c r="J574" s="196"/>
      <c r="K574" s="196"/>
      <c r="L574" s="24"/>
      <c r="M574" s="24"/>
      <c r="N574" s="24"/>
      <c r="O574" s="24"/>
      <c r="Q574" s="3">
        <v>11357.500000000002</v>
      </c>
      <c r="R574" s="3">
        <v>6962</v>
      </c>
      <c r="S574" s="3">
        <f t="shared" si="36"/>
        <v>3095.5000000000018</v>
      </c>
    </row>
    <row r="575" spans="1:19" ht="123.6">
      <c r="A575" s="191">
        <f t="shared" si="37"/>
        <v>561</v>
      </c>
      <c r="B575" s="191" t="s">
        <v>11</v>
      </c>
      <c r="C575" s="192">
        <f t="shared" si="38"/>
        <v>11655.500000000002</v>
      </c>
      <c r="D575" s="191">
        <v>5</v>
      </c>
      <c r="E575" s="200" t="s">
        <v>1292</v>
      </c>
      <c r="F575" s="194" t="s">
        <v>1293</v>
      </c>
      <c r="G575" s="191"/>
      <c r="H575" s="201" t="s">
        <v>1296</v>
      </c>
      <c r="I575" s="24"/>
      <c r="J575" s="196"/>
      <c r="K575" s="196"/>
      <c r="L575" s="24"/>
      <c r="M575" s="24"/>
      <c r="N575" s="24"/>
      <c r="O575" s="24"/>
      <c r="Q575" s="3">
        <v>12655.500000000002</v>
      </c>
      <c r="R575" s="3">
        <v>7906</v>
      </c>
      <c r="S575" s="3">
        <f t="shared" ref="S575:S638" si="40">C575-R575-300</f>
        <v>3449.5000000000018</v>
      </c>
    </row>
    <row r="576" spans="1:19" ht="123.6">
      <c r="A576" s="191">
        <f t="shared" si="37"/>
        <v>562</v>
      </c>
      <c r="B576" s="191" t="s">
        <v>11</v>
      </c>
      <c r="C576" s="192">
        <f t="shared" si="38"/>
        <v>13359.125000000002</v>
      </c>
      <c r="D576" s="191">
        <v>5</v>
      </c>
      <c r="E576" s="200" t="s">
        <v>1292</v>
      </c>
      <c r="F576" s="194" t="s">
        <v>1293</v>
      </c>
      <c r="G576" s="191"/>
      <c r="H576" s="201" t="s">
        <v>1297</v>
      </c>
      <c r="I576" s="24"/>
      <c r="J576" s="196"/>
      <c r="K576" s="196"/>
      <c r="L576" s="24"/>
      <c r="M576" s="24"/>
      <c r="N576" s="24"/>
      <c r="O576" s="24"/>
      <c r="Q576" s="3">
        <v>14359.125000000002</v>
      </c>
      <c r="R576" s="3">
        <v>8791</v>
      </c>
      <c r="S576" s="3">
        <f t="shared" si="40"/>
        <v>4268.1250000000018</v>
      </c>
    </row>
    <row r="577" spans="1:19" ht="123.6">
      <c r="A577" s="191">
        <f t="shared" si="37"/>
        <v>563</v>
      </c>
      <c r="B577" s="191" t="s">
        <v>11</v>
      </c>
      <c r="C577" s="192">
        <f t="shared" si="38"/>
        <v>15062.750000000002</v>
      </c>
      <c r="D577" s="191">
        <v>5</v>
      </c>
      <c r="E577" s="200" t="s">
        <v>1292</v>
      </c>
      <c r="F577" s="194" t="s">
        <v>1293</v>
      </c>
      <c r="G577" s="191"/>
      <c r="H577" s="201" t="s">
        <v>1298</v>
      </c>
      <c r="I577" s="24"/>
      <c r="J577" s="196"/>
      <c r="K577" s="196"/>
      <c r="L577" s="24"/>
      <c r="M577" s="24"/>
      <c r="N577" s="24"/>
      <c r="O577" s="24"/>
      <c r="Q577" s="3">
        <v>16062.750000000002</v>
      </c>
      <c r="R577" s="3">
        <v>9971</v>
      </c>
      <c r="S577" s="3">
        <f t="shared" si="40"/>
        <v>4791.7500000000018</v>
      </c>
    </row>
    <row r="578" spans="1:19" ht="123.6">
      <c r="A578" s="191">
        <f t="shared" si="37"/>
        <v>564</v>
      </c>
      <c r="B578" s="191" t="s">
        <v>11</v>
      </c>
      <c r="C578" s="192">
        <f t="shared" si="38"/>
        <v>16523</v>
      </c>
      <c r="D578" s="191">
        <v>5</v>
      </c>
      <c r="E578" s="200" t="s">
        <v>1292</v>
      </c>
      <c r="F578" s="194" t="s">
        <v>1293</v>
      </c>
      <c r="G578" s="191"/>
      <c r="H578" s="201" t="s">
        <v>1299</v>
      </c>
      <c r="I578" s="24"/>
      <c r="J578" s="196"/>
      <c r="K578" s="196"/>
      <c r="L578" s="24"/>
      <c r="M578" s="24"/>
      <c r="N578" s="24"/>
      <c r="O578" s="24"/>
      <c r="Q578" s="3">
        <v>17523</v>
      </c>
      <c r="R578" s="3">
        <v>10856</v>
      </c>
      <c r="S578" s="3">
        <f t="shared" si="40"/>
        <v>5367</v>
      </c>
    </row>
    <row r="579" spans="1:19" ht="160.80000000000001">
      <c r="A579" s="191">
        <f t="shared" si="37"/>
        <v>565</v>
      </c>
      <c r="B579" s="191" t="s">
        <v>11</v>
      </c>
      <c r="C579" s="192">
        <f t="shared" si="38"/>
        <v>9302.875</v>
      </c>
      <c r="D579" s="191">
        <v>5</v>
      </c>
      <c r="E579" s="200" t="s">
        <v>1284</v>
      </c>
      <c r="F579" s="194" t="s">
        <v>1300</v>
      </c>
      <c r="G579" s="191"/>
      <c r="H579" s="191" t="s">
        <v>1301</v>
      </c>
      <c r="I579" s="24"/>
      <c r="J579" s="196"/>
      <c r="K579" s="196"/>
      <c r="L579" s="24"/>
      <c r="M579" s="24"/>
      <c r="N579" s="24"/>
      <c r="O579" s="24"/>
      <c r="Q579" s="3">
        <v>10302.875</v>
      </c>
      <c r="R579" s="3">
        <v>6490</v>
      </c>
      <c r="S579" s="3">
        <f t="shared" si="40"/>
        <v>2512.875</v>
      </c>
    </row>
    <row r="580" spans="1:19" ht="160.80000000000001">
      <c r="A580" s="191">
        <f t="shared" si="37"/>
        <v>566</v>
      </c>
      <c r="B580" s="191" t="s">
        <v>11</v>
      </c>
      <c r="C580" s="192">
        <f t="shared" si="38"/>
        <v>10519.750000000002</v>
      </c>
      <c r="D580" s="191">
        <v>5</v>
      </c>
      <c r="E580" s="200" t="s">
        <v>1284</v>
      </c>
      <c r="F580" s="194" t="s">
        <v>1300</v>
      </c>
      <c r="G580" s="191"/>
      <c r="H580" s="191" t="s">
        <v>1302</v>
      </c>
      <c r="I580" s="24"/>
      <c r="J580" s="196"/>
      <c r="K580" s="196"/>
      <c r="L580" s="24"/>
      <c r="M580" s="24"/>
      <c r="N580" s="24"/>
      <c r="O580" s="24"/>
      <c r="Q580" s="3">
        <v>11519.750000000002</v>
      </c>
      <c r="R580" s="3">
        <v>7198</v>
      </c>
      <c r="S580" s="3">
        <f t="shared" si="40"/>
        <v>3021.7500000000018</v>
      </c>
    </row>
    <row r="581" spans="1:19" ht="149.4">
      <c r="A581" s="191">
        <f t="shared" si="37"/>
        <v>567</v>
      </c>
      <c r="B581" s="191" t="s">
        <v>11</v>
      </c>
      <c r="C581" s="192">
        <f t="shared" si="38"/>
        <v>12953.500000000002</v>
      </c>
      <c r="D581" s="191">
        <v>5</v>
      </c>
      <c r="E581" s="200" t="s">
        <v>1284</v>
      </c>
      <c r="F581" s="194" t="s">
        <v>1300</v>
      </c>
      <c r="G581" s="191"/>
      <c r="H581" s="191" t="s">
        <v>1303</v>
      </c>
      <c r="I581" s="24"/>
      <c r="J581" s="196"/>
      <c r="K581" s="196"/>
      <c r="L581" s="24"/>
      <c r="M581" s="24"/>
      <c r="N581" s="24"/>
      <c r="O581" s="24"/>
      <c r="Q581" s="3">
        <v>13953.500000000002</v>
      </c>
      <c r="R581" s="3">
        <v>8555</v>
      </c>
      <c r="S581" s="3">
        <f t="shared" si="40"/>
        <v>4098.5000000000018</v>
      </c>
    </row>
    <row r="582" spans="1:19" ht="149.4">
      <c r="A582" s="191">
        <f t="shared" si="37"/>
        <v>568</v>
      </c>
      <c r="B582" s="191" t="s">
        <v>11</v>
      </c>
      <c r="C582" s="192">
        <f t="shared" si="38"/>
        <v>14413.750000000002</v>
      </c>
      <c r="D582" s="191">
        <v>5</v>
      </c>
      <c r="E582" s="200" t="s">
        <v>1284</v>
      </c>
      <c r="F582" s="194" t="s">
        <v>1300</v>
      </c>
      <c r="G582" s="191"/>
      <c r="H582" s="191" t="s">
        <v>1304</v>
      </c>
      <c r="I582" s="24"/>
      <c r="J582" s="196"/>
      <c r="K582" s="196"/>
      <c r="L582" s="24"/>
      <c r="M582" s="24"/>
      <c r="N582" s="24"/>
      <c r="O582" s="24"/>
      <c r="Q582" s="3">
        <v>15413.750000000002</v>
      </c>
      <c r="R582" s="3">
        <v>9440</v>
      </c>
      <c r="S582" s="3">
        <f t="shared" si="40"/>
        <v>4673.7500000000018</v>
      </c>
    </row>
    <row r="583" spans="1:19" ht="149.4">
      <c r="A583" s="191">
        <f t="shared" si="37"/>
        <v>569</v>
      </c>
      <c r="B583" s="191" t="s">
        <v>11</v>
      </c>
      <c r="C583" s="192">
        <f t="shared" si="38"/>
        <v>16604.125</v>
      </c>
      <c r="D583" s="191">
        <v>5</v>
      </c>
      <c r="E583" s="200" t="s">
        <v>1284</v>
      </c>
      <c r="F583" s="194" t="s">
        <v>1300</v>
      </c>
      <c r="G583" s="191"/>
      <c r="H583" s="191" t="s">
        <v>1305</v>
      </c>
      <c r="I583" s="24"/>
      <c r="J583" s="196"/>
      <c r="K583" s="196"/>
      <c r="L583" s="24"/>
      <c r="M583" s="24"/>
      <c r="N583" s="24"/>
      <c r="O583" s="24"/>
      <c r="Q583" s="3">
        <v>17604.125</v>
      </c>
      <c r="R583" s="3">
        <v>10856</v>
      </c>
      <c r="S583" s="3">
        <f t="shared" si="40"/>
        <v>5448.125</v>
      </c>
    </row>
    <row r="584" spans="1:19" ht="149.4">
      <c r="A584" s="191">
        <f t="shared" ref="A584:A647" si="41">A583+1</f>
        <v>570</v>
      </c>
      <c r="B584" s="191" t="s">
        <v>11</v>
      </c>
      <c r="C584" s="192">
        <f t="shared" si="38"/>
        <v>18145.5</v>
      </c>
      <c r="D584" s="191">
        <v>5</v>
      </c>
      <c r="E584" s="200" t="s">
        <v>1284</v>
      </c>
      <c r="F584" s="194" t="s">
        <v>1300</v>
      </c>
      <c r="G584" s="191"/>
      <c r="H584" s="191" t="s">
        <v>1306</v>
      </c>
      <c r="I584" s="24"/>
      <c r="J584" s="196"/>
      <c r="K584" s="196"/>
      <c r="L584" s="24"/>
      <c r="M584" s="24"/>
      <c r="N584" s="24"/>
      <c r="O584" s="24"/>
      <c r="Q584" s="3">
        <v>19145.5</v>
      </c>
      <c r="R584" s="3">
        <v>11800</v>
      </c>
      <c r="S584" s="3">
        <f t="shared" si="40"/>
        <v>6045.5</v>
      </c>
    </row>
    <row r="585" spans="1:19" ht="172.2">
      <c r="A585" s="191">
        <f t="shared" si="41"/>
        <v>571</v>
      </c>
      <c r="B585" s="191" t="s">
        <v>11</v>
      </c>
      <c r="C585" s="192">
        <f t="shared" si="38"/>
        <v>9789.625</v>
      </c>
      <c r="D585" s="191">
        <v>5</v>
      </c>
      <c r="E585" s="200" t="s">
        <v>1307</v>
      </c>
      <c r="F585" s="194" t="s">
        <v>1308</v>
      </c>
      <c r="G585" s="191"/>
      <c r="H585" s="191" t="s">
        <v>1309</v>
      </c>
      <c r="I585" s="24"/>
      <c r="J585" s="196"/>
      <c r="K585" s="196"/>
      <c r="L585" s="24"/>
      <c r="M585" s="24"/>
      <c r="N585" s="24"/>
      <c r="O585" s="24"/>
      <c r="Q585" s="3">
        <v>10789.625</v>
      </c>
      <c r="R585" s="3">
        <v>6844</v>
      </c>
      <c r="S585" s="3">
        <f t="shared" si="40"/>
        <v>2645.625</v>
      </c>
    </row>
    <row r="586" spans="1:19" ht="172.2">
      <c r="A586" s="191">
        <f t="shared" si="41"/>
        <v>572</v>
      </c>
      <c r="B586" s="191" t="s">
        <v>11</v>
      </c>
      <c r="C586" s="192">
        <f t="shared" si="38"/>
        <v>11168.750000000002</v>
      </c>
      <c r="D586" s="191">
        <v>5</v>
      </c>
      <c r="E586" s="200" t="s">
        <v>1307</v>
      </c>
      <c r="F586" s="194" t="s">
        <v>1308</v>
      </c>
      <c r="G586" s="191"/>
      <c r="H586" s="191" t="s">
        <v>1310</v>
      </c>
      <c r="I586" s="24"/>
      <c r="J586" s="196"/>
      <c r="K586" s="196"/>
      <c r="L586" s="24"/>
      <c r="M586" s="24"/>
      <c r="N586" s="24"/>
      <c r="O586" s="24"/>
      <c r="Q586" s="3">
        <v>12168.750000000002</v>
      </c>
      <c r="R586" s="3">
        <v>7552</v>
      </c>
      <c r="S586" s="3">
        <f t="shared" si="40"/>
        <v>3316.7500000000018</v>
      </c>
    </row>
    <row r="587" spans="1:19" ht="172.2">
      <c r="A587" s="191">
        <f t="shared" si="41"/>
        <v>573</v>
      </c>
      <c r="B587" s="191" t="s">
        <v>11</v>
      </c>
      <c r="C587" s="192">
        <f t="shared" si="38"/>
        <v>13602.500000000002</v>
      </c>
      <c r="D587" s="191">
        <v>5</v>
      </c>
      <c r="E587" s="200" t="s">
        <v>1307</v>
      </c>
      <c r="F587" s="194" t="s">
        <v>1308</v>
      </c>
      <c r="G587" s="191"/>
      <c r="H587" s="191" t="s">
        <v>1311</v>
      </c>
      <c r="I587" s="24"/>
      <c r="J587" s="196"/>
      <c r="K587" s="196"/>
      <c r="L587" s="24"/>
      <c r="M587" s="24"/>
      <c r="N587" s="24"/>
      <c r="O587" s="24"/>
      <c r="Q587" s="3">
        <v>14602.500000000002</v>
      </c>
      <c r="R587" s="3">
        <v>8968</v>
      </c>
      <c r="S587" s="3">
        <f t="shared" si="40"/>
        <v>4334.5000000000018</v>
      </c>
    </row>
    <row r="588" spans="1:19" ht="172.2">
      <c r="A588" s="191">
        <f t="shared" si="41"/>
        <v>574</v>
      </c>
      <c r="B588" s="191" t="s">
        <v>11</v>
      </c>
      <c r="C588" s="192">
        <f t="shared" si="38"/>
        <v>15143.875000000002</v>
      </c>
      <c r="D588" s="191">
        <v>5</v>
      </c>
      <c r="E588" s="200" t="s">
        <v>1307</v>
      </c>
      <c r="F588" s="194" t="s">
        <v>1308</v>
      </c>
      <c r="G588" s="191"/>
      <c r="H588" s="191" t="s">
        <v>1312</v>
      </c>
      <c r="I588" s="24"/>
      <c r="J588" s="196"/>
      <c r="K588" s="196"/>
      <c r="L588" s="24"/>
      <c r="M588" s="24"/>
      <c r="N588" s="24"/>
      <c r="O588" s="24"/>
      <c r="Q588" s="3">
        <v>16143.875000000002</v>
      </c>
      <c r="R588" s="3">
        <v>9912</v>
      </c>
      <c r="S588" s="3">
        <f t="shared" si="40"/>
        <v>4931.8750000000018</v>
      </c>
    </row>
    <row r="589" spans="1:19" ht="172.2">
      <c r="A589" s="191">
        <f t="shared" si="41"/>
        <v>575</v>
      </c>
      <c r="B589" s="191" t="s">
        <v>11</v>
      </c>
      <c r="C589" s="192">
        <f t="shared" si="38"/>
        <v>17009.75</v>
      </c>
      <c r="D589" s="191">
        <v>5</v>
      </c>
      <c r="E589" s="200" t="s">
        <v>1307</v>
      </c>
      <c r="F589" s="194" t="s">
        <v>1308</v>
      </c>
      <c r="G589" s="191"/>
      <c r="H589" s="191" t="s">
        <v>1313</v>
      </c>
      <c r="I589" s="24"/>
      <c r="J589" s="196"/>
      <c r="K589" s="196"/>
      <c r="L589" s="24"/>
      <c r="M589" s="24"/>
      <c r="N589" s="24"/>
      <c r="O589" s="24"/>
      <c r="Q589" s="3">
        <v>18009.75</v>
      </c>
      <c r="R589" s="3">
        <v>11033</v>
      </c>
      <c r="S589" s="3">
        <f t="shared" si="40"/>
        <v>5676.75</v>
      </c>
    </row>
    <row r="590" spans="1:19" ht="172.2">
      <c r="A590" s="191">
        <f t="shared" si="41"/>
        <v>576</v>
      </c>
      <c r="B590" s="191" t="s">
        <v>11</v>
      </c>
      <c r="C590" s="192">
        <f t="shared" si="38"/>
        <v>18875.625</v>
      </c>
      <c r="D590" s="191">
        <v>5</v>
      </c>
      <c r="E590" s="200" t="s">
        <v>1307</v>
      </c>
      <c r="F590" s="194" t="s">
        <v>1308</v>
      </c>
      <c r="G590" s="191"/>
      <c r="H590" s="191" t="s">
        <v>1314</v>
      </c>
      <c r="I590" s="24"/>
      <c r="J590" s="196"/>
      <c r="K590" s="196"/>
      <c r="L590" s="24"/>
      <c r="M590" s="24"/>
      <c r="N590" s="24"/>
      <c r="O590" s="24"/>
      <c r="Q590" s="3">
        <v>19875.625</v>
      </c>
      <c r="R590" s="3">
        <v>12154</v>
      </c>
      <c r="S590" s="3">
        <f t="shared" si="40"/>
        <v>6421.625</v>
      </c>
    </row>
    <row r="591" spans="1:19" ht="167.4" customHeight="1">
      <c r="A591" s="191">
        <f t="shared" si="41"/>
        <v>577</v>
      </c>
      <c r="B591" s="191" t="s">
        <v>11</v>
      </c>
      <c r="C591" s="192">
        <f t="shared" ref="C591:C654" si="42">Q591-1000</f>
        <v>10357.500000000002</v>
      </c>
      <c r="D591" s="191">
        <v>5</v>
      </c>
      <c r="E591" s="200" t="s">
        <v>1315</v>
      </c>
      <c r="F591" s="194" t="s">
        <v>1316</v>
      </c>
      <c r="G591" s="191"/>
      <c r="H591" s="191" t="s">
        <v>1317</v>
      </c>
      <c r="I591" s="24"/>
      <c r="J591" s="196"/>
      <c r="K591" s="196"/>
      <c r="L591" s="24"/>
      <c r="M591" s="24"/>
      <c r="N591" s="24"/>
      <c r="O591" s="24"/>
      <c r="Q591" s="3">
        <v>11357.500000000002</v>
      </c>
      <c r="R591" s="3">
        <v>7493</v>
      </c>
      <c r="S591" s="3">
        <f t="shared" si="40"/>
        <v>2564.5000000000018</v>
      </c>
    </row>
    <row r="592" spans="1:19" ht="160.80000000000001">
      <c r="A592" s="191">
        <f t="shared" si="41"/>
        <v>578</v>
      </c>
      <c r="B592" s="191" t="s">
        <v>11</v>
      </c>
      <c r="C592" s="192">
        <f t="shared" si="42"/>
        <v>11493.250000000002</v>
      </c>
      <c r="D592" s="191">
        <v>5</v>
      </c>
      <c r="E592" s="200" t="s">
        <v>1315</v>
      </c>
      <c r="F592" s="194" t="s">
        <v>1316</v>
      </c>
      <c r="G592" s="191"/>
      <c r="H592" s="191" t="s">
        <v>1318</v>
      </c>
      <c r="I592" s="24"/>
      <c r="J592" s="196"/>
      <c r="K592" s="196"/>
      <c r="L592" s="24"/>
      <c r="M592" s="24"/>
      <c r="N592" s="24"/>
      <c r="O592" s="24"/>
      <c r="Q592" s="3">
        <v>12493.250000000002</v>
      </c>
      <c r="R592" s="3">
        <v>8260</v>
      </c>
      <c r="S592" s="3">
        <f t="shared" si="40"/>
        <v>2933.2500000000018</v>
      </c>
    </row>
    <row r="593" spans="1:19" ht="160.80000000000001">
      <c r="A593" s="191">
        <f t="shared" si="41"/>
        <v>579</v>
      </c>
      <c r="B593" s="191" t="s">
        <v>11</v>
      </c>
      <c r="C593" s="192">
        <f t="shared" si="42"/>
        <v>14170.375000000002</v>
      </c>
      <c r="D593" s="191">
        <v>5</v>
      </c>
      <c r="E593" s="200" t="s">
        <v>1315</v>
      </c>
      <c r="F593" s="194" t="s">
        <v>1316</v>
      </c>
      <c r="G593" s="191"/>
      <c r="H593" s="191" t="s">
        <v>1319</v>
      </c>
      <c r="I593" s="24"/>
      <c r="J593" s="196"/>
      <c r="K593" s="196"/>
      <c r="L593" s="24"/>
      <c r="M593" s="24"/>
      <c r="N593" s="24"/>
      <c r="O593" s="24"/>
      <c r="Q593" s="3">
        <v>15170.375000000002</v>
      </c>
      <c r="R593" s="3">
        <v>10030</v>
      </c>
      <c r="S593" s="3">
        <f t="shared" si="40"/>
        <v>3840.3750000000018</v>
      </c>
    </row>
    <row r="594" spans="1:19" ht="160.80000000000001">
      <c r="A594" s="191">
        <f t="shared" si="41"/>
        <v>580</v>
      </c>
      <c r="B594" s="191" t="s">
        <v>11</v>
      </c>
      <c r="C594" s="192">
        <f t="shared" si="42"/>
        <v>15468.375</v>
      </c>
      <c r="D594" s="191">
        <v>5</v>
      </c>
      <c r="E594" s="200" t="s">
        <v>1315</v>
      </c>
      <c r="F594" s="194" t="s">
        <v>1316</v>
      </c>
      <c r="G594" s="191"/>
      <c r="H594" s="191" t="s">
        <v>1320</v>
      </c>
      <c r="I594" s="24"/>
      <c r="J594" s="196"/>
      <c r="K594" s="196"/>
      <c r="L594" s="24"/>
      <c r="M594" s="24"/>
      <c r="N594" s="24"/>
      <c r="O594" s="24"/>
      <c r="Q594" s="3">
        <v>16468.375</v>
      </c>
      <c r="R594" s="3">
        <v>10974</v>
      </c>
      <c r="S594" s="3">
        <f t="shared" si="40"/>
        <v>4194.375</v>
      </c>
    </row>
    <row r="595" spans="1:19" ht="160.80000000000001">
      <c r="A595" s="191">
        <f t="shared" si="41"/>
        <v>581</v>
      </c>
      <c r="B595" s="191" t="s">
        <v>11</v>
      </c>
      <c r="C595" s="192">
        <f t="shared" si="42"/>
        <v>17658.75</v>
      </c>
      <c r="D595" s="191">
        <v>5</v>
      </c>
      <c r="E595" s="200" t="s">
        <v>1315</v>
      </c>
      <c r="F595" s="194" t="s">
        <v>1316</v>
      </c>
      <c r="G595" s="191"/>
      <c r="H595" s="191" t="s">
        <v>1321</v>
      </c>
      <c r="I595" s="24"/>
      <c r="J595" s="196"/>
      <c r="K595" s="196"/>
      <c r="L595" s="24"/>
      <c r="M595" s="24"/>
      <c r="N595" s="24"/>
      <c r="O595" s="24"/>
      <c r="Q595" s="3">
        <v>18658.75</v>
      </c>
      <c r="R595" s="3">
        <v>12272</v>
      </c>
      <c r="S595" s="3">
        <f t="shared" si="40"/>
        <v>5086.75</v>
      </c>
    </row>
    <row r="596" spans="1:19" ht="160.80000000000001">
      <c r="A596" s="191">
        <f t="shared" si="41"/>
        <v>582</v>
      </c>
      <c r="B596" s="191" t="s">
        <v>11</v>
      </c>
      <c r="C596" s="192">
        <f t="shared" si="42"/>
        <v>19524.625</v>
      </c>
      <c r="D596" s="191">
        <v>5</v>
      </c>
      <c r="E596" s="200" t="s">
        <v>1315</v>
      </c>
      <c r="F596" s="194" t="s">
        <v>1316</v>
      </c>
      <c r="G596" s="191"/>
      <c r="H596" s="191" t="s">
        <v>1322</v>
      </c>
      <c r="I596" s="24"/>
      <c r="J596" s="196"/>
      <c r="K596" s="196"/>
      <c r="L596" s="24"/>
      <c r="M596" s="24"/>
      <c r="N596" s="24"/>
      <c r="O596" s="24"/>
      <c r="Q596" s="3">
        <v>20524.625</v>
      </c>
      <c r="R596" s="3">
        <v>13570</v>
      </c>
      <c r="S596" s="3">
        <f t="shared" si="40"/>
        <v>5654.625</v>
      </c>
    </row>
    <row r="597" spans="1:19" ht="138">
      <c r="A597" s="191">
        <f t="shared" si="41"/>
        <v>583</v>
      </c>
      <c r="B597" s="191" t="s">
        <v>11</v>
      </c>
      <c r="C597" s="192">
        <f t="shared" si="42"/>
        <v>11006.500000000002</v>
      </c>
      <c r="D597" s="191">
        <v>5</v>
      </c>
      <c r="E597" s="200" t="s">
        <v>1323</v>
      </c>
      <c r="F597" s="194" t="s">
        <v>1324</v>
      </c>
      <c r="G597" s="191"/>
      <c r="H597" s="191" t="s">
        <v>1325</v>
      </c>
      <c r="I597" s="24"/>
      <c r="J597" s="196"/>
      <c r="K597" s="196"/>
      <c r="L597" s="24"/>
      <c r="M597" s="24"/>
      <c r="N597" s="24"/>
      <c r="O597" s="24"/>
      <c r="Q597" s="3">
        <v>12006.500000000002</v>
      </c>
      <c r="R597" s="3">
        <v>7434</v>
      </c>
      <c r="S597" s="3">
        <f t="shared" si="40"/>
        <v>3272.5000000000018</v>
      </c>
    </row>
    <row r="598" spans="1:19" ht="138">
      <c r="A598" s="191">
        <f t="shared" si="41"/>
        <v>584</v>
      </c>
      <c r="B598" s="191" t="s">
        <v>11</v>
      </c>
      <c r="C598" s="192">
        <f t="shared" si="42"/>
        <v>12385.625000000002</v>
      </c>
      <c r="D598" s="191">
        <v>5</v>
      </c>
      <c r="E598" s="200" t="s">
        <v>1323</v>
      </c>
      <c r="F598" s="194" t="s">
        <v>1324</v>
      </c>
      <c r="G598" s="191"/>
      <c r="H598" s="191" t="s">
        <v>1326</v>
      </c>
      <c r="I598" s="24"/>
      <c r="J598" s="196"/>
      <c r="K598" s="196"/>
      <c r="L598" s="24"/>
      <c r="M598" s="24"/>
      <c r="N598" s="24"/>
      <c r="O598" s="24"/>
      <c r="Q598" s="3">
        <v>13385.625000000002</v>
      </c>
      <c r="R598" s="3">
        <v>8201</v>
      </c>
      <c r="S598" s="3">
        <f t="shared" si="40"/>
        <v>3884.6250000000018</v>
      </c>
    </row>
    <row r="599" spans="1:19" ht="138">
      <c r="A599" s="191">
        <f t="shared" si="41"/>
        <v>585</v>
      </c>
      <c r="B599" s="191" t="s">
        <v>11</v>
      </c>
      <c r="C599" s="192">
        <f t="shared" si="42"/>
        <v>14576.000000000002</v>
      </c>
      <c r="D599" s="191">
        <v>5</v>
      </c>
      <c r="E599" s="200" t="s">
        <v>1323</v>
      </c>
      <c r="F599" s="194" t="s">
        <v>1324</v>
      </c>
      <c r="G599" s="191"/>
      <c r="H599" s="191" t="s">
        <v>1327</v>
      </c>
      <c r="I599" s="24"/>
      <c r="J599" s="196"/>
      <c r="K599" s="196"/>
      <c r="L599" s="24"/>
      <c r="M599" s="24"/>
      <c r="N599" s="24"/>
      <c r="O599" s="24"/>
      <c r="Q599" s="3">
        <v>15576.000000000002</v>
      </c>
      <c r="R599" s="3">
        <v>9676</v>
      </c>
      <c r="S599" s="3">
        <f t="shared" si="40"/>
        <v>4600.0000000000018</v>
      </c>
    </row>
    <row r="600" spans="1:19" ht="138">
      <c r="A600" s="191">
        <f t="shared" si="41"/>
        <v>586</v>
      </c>
      <c r="B600" s="191" t="s">
        <v>11</v>
      </c>
      <c r="C600" s="192">
        <f t="shared" si="42"/>
        <v>16928.625</v>
      </c>
      <c r="D600" s="191">
        <v>5</v>
      </c>
      <c r="E600" s="200" t="s">
        <v>1323</v>
      </c>
      <c r="F600" s="194" t="s">
        <v>1324</v>
      </c>
      <c r="G600" s="191"/>
      <c r="H600" s="191" t="s">
        <v>1328</v>
      </c>
      <c r="I600" s="24"/>
      <c r="J600" s="196"/>
      <c r="K600" s="196"/>
      <c r="L600" s="24"/>
      <c r="M600" s="24"/>
      <c r="N600" s="24"/>
      <c r="O600" s="24"/>
      <c r="Q600" s="3">
        <v>17928.625</v>
      </c>
      <c r="R600" s="3">
        <v>11092</v>
      </c>
      <c r="S600" s="3">
        <f t="shared" si="40"/>
        <v>5536.625</v>
      </c>
    </row>
    <row r="601" spans="1:19" ht="138">
      <c r="A601" s="191">
        <f t="shared" si="41"/>
        <v>587</v>
      </c>
      <c r="B601" s="191" t="s">
        <v>11</v>
      </c>
      <c r="C601" s="192">
        <f t="shared" si="42"/>
        <v>19524.625</v>
      </c>
      <c r="D601" s="191">
        <v>5</v>
      </c>
      <c r="E601" s="200" t="s">
        <v>1323</v>
      </c>
      <c r="F601" s="194" t="s">
        <v>1324</v>
      </c>
      <c r="G601" s="191"/>
      <c r="H601" s="191" t="s">
        <v>1329</v>
      </c>
      <c r="I601" s="24"/>
      <c r="J601" s="196"/>
      <c r="K601" s="196"/>
      <c r="L601" s="24"/>
      <c r="M601" s="24"/>
      <c r="N601" s="24"/>
      <c r="O601" s="24"/>
      <c r="Q601" s="3">
        <v>20524.625</v>
      </c>
      <c r="R601" s="3">
        <v>12685</v>
      </c>
      <c r="S601" s="3">
        <f t="shared" si="40"/>
        <v>6539.625</v>
      </c>
    </row>
    <row r="602" spans="1:19" ht="138">
      <c r="A602" s="191">
        <f t="shared" si="41"/>
        <v>588</v>
      </c>
      <c r="B602" s="191" t="s">
        <v>11</v>
      </c>
      <c r="C602" s="192">
        <f t="shared" si="42"/>
        <v>21552.750000000004</v>
      </c>
      <c r="D602" s="191">
        <v>5</v>
      </c>
      <c r="E602" s="200" t="s">
        <v>1323</v>
      </c>
      <c r="F602" s="194" t="s">
        <v>1324</v>
      </c>
      <c r="G602" s="191"/>
      <c r="H602" s="191" t="s">
        <v>1330</v>
      </c>
      <c r="I602" s="24"/>
      <c r="J602" s="196"/>
      <c r="K602" s="196"/>
      <c r="L602" s="24"/>
      <c r="M602" s="24"/>
      <c r="N602" s="24"/>
      <c r="O602" s="24"/>
      <c r="Q602" s="3">
        <v>22552.750000000004</v>
      </c>
      <c r="R602" s="3">
        <v>13924</v>
      </c>
      <c r="S602" s="3">
        <f t="shared" si="40"/>
        <v>7328.7500000000036</v>
      </c>
    </row>
    <row r="603" spans="1:19" ht="172.2">
      <c r="A603" s="191">
        <f t="shared" si="41"/>
        <v>589</v>
      </c>
      <c r="B603" s="191" t="s">
        <v>11</v>
      </c>
      <c r="C603" s="192">
        <f t="shared" si="42"/>
        <v>11655.500000000002</v>
      </c>
      <c r="D603" s="191">
        <v>5</v>
      </c>
      <c r="E603" s="200" t="s">
        <v>1331</v>
      </c>
      <c r="F603" s="194" t="s">
        <v>1332</v>
      </c>
      <c r="G603" s="191"/>
      <c r="H603" s="191" t="s">
        <v>1333</v>
      </c>
      <c r="I603" s="24"/>
      <c r="J603" s="196"/>
      <c r="K603" s="196"/>
      <c r="L603" s="24"/>
      <c r="M603" s="24"/>
      <c r="N603" s="24"/>
      <c r="O603" s="24"/>
      <c r="Q603" s="3">
        <v>12655.500000000002</v>
      </c>
      <c r="R603" s="3">
        <v>7788</v>
      </c>
      <c r="S603" s="3">
        <f t="shared" si="40"/>
        <v>3567.5000000000018</v>
      </c>
    </row>
    <row r="604" spans="1:19" ht="172.2">
      <c r="A604" s="191">
        <f t="shared" si="41"/>
        <v>590</v>
      </c>
      <c r="B604" s="191" t="s">
        <v>11</v>
      </c>
      <c r="C604" s="192">
        <f t="shared" si="42"/>
        <v>13115.750000000002</v>
      </c>
      <c r="D604" s="191">
        <v>5</v>
      </c>
      <c r="E604" s="200" t="s">
        <v>1331</v>
      </c>
      <c r="F604" s="194" t="s">
        <v>1332</v>
      </c>
      <c r="G604" s="191"/>
      <c r="H604" s="191" t="s">
        <v>1334</v>
      </c>
      <c r="I604" s="24"/>
      <c r="J604" s="196"/>
      <c r="K604" s="196"/>
      <c r="L604" s="24"/>
      <c r="M604" s="24"/>
      <c r="N604" s="24"/>
      <c r="O604" s="24"/>
      <c r="Q604" s="3">
        <v>14115.750000000002</v>
      </c>
      <c r="R604" s="3">
        <v>8555</v>
      </c>
      <c r="S604" s="3">
        <f t="shared" si="40"/>
        <v>4260.7500000000018</v>
      </c>
    </row>
    <row r="605" spans="1:19" ht="172.2">
      <c r="A605" s="191">
        <f t="shared" si="41"/>
        <v>591</v>
      </c>
      <c r="B605" s="191" t="s">
        <v>11</v>
      </c>
      <c r="C605" s="192">
        <f t="shared" si="42"/>
        <v>15874</v>
      </c>
      <c r="D605" s="191">
        <v>5</v>
      </c>
      <c r="E605" s="200" t="s">
        <v>1331</v>
      </c>
      <c r="F605" s="194" t="s">
        <v>1332</v>
      </c>
      <c r="G605" s="191"/>
      <c r="H605" s="191" t="s">
        <v>1335</v>
      </c>
      <c r="I605" s="24"/>
      <c r="J605" s="196"/>
      <c r="K605" s="196"/>
      <c r="L605" s="24"/>
      <c r="M605" s="24"/>
      <c r="N605" s="24"/>
      <c r="O605" s="24"/>
      <c r="Q605" s="3">
        <v>16874</v>
      </c>
      <c r="R605" s="3">
        <v>10384</v>
      </c>
      <c r="S605" s="3">
        <f t="shared" si="40"/>
        <v>5190</v>
      </c>
    </row>
    <row r="606" spans="1:19" ht="172.2">
      <c r="A606" s="191">
        <f t="shared" si="41"/>
        <v>592</v>
      </c>
      <c r="B606" s="191" t="s">
        <v>11</v>
      </c>
      <c r="C606" s="192">
        <f t="shared" si="42"/>
        <v>17658.75</v>
      </c>
      <c r="D606" s="191">
        <v>5</v>
      </c>
      <c r="E606" s="200" t="s">
        <v>1331</v>
      </c>
      <c r="F606" s="194" t="s">
        <v>1332</v>
      </c>
      <c r="G606" s="191"/>
      <c r="H606" s="191" t="s">
        <v>1336</v>
      </c>
      <c r="I606" s="24"/>
      <c r="J606" s="196"/>
      <c r="K606" s="196"/>
      <c r="L606" s="24"/>
      <c r="M606" s="24"/>
      <c r="N606" s="24"/>
      <c r="O606" s="24"/>
      <c r="Q606" s="3">
        <v>18658.75</v>
      </c>
      <c r="R606" s="3">
        <v>11564</v>
      </c>
      <c r="S606" s="3">
        <f t="shared" si="40"/>
        <v>5794.75</v>
      </c>
    </row>
    <row r="607" spans="1:19" ht="172.2">
      <c r="A607" s="191">
        <f t="shared" si="41"/>
        <v>593</v>
      </c>
      <c r="B607" s="191" t="s">
        <v>11</v>
      </c>
      <c r="C607" s="192">
        <f t="shared" si="42"/>
        <v>20011.375</v>
      </c>
      <c r="D607" s="191">
        <v>5</v>
      </c>
      <c r="E607" s="200" t="s">
        <v>1331</v>
      </c>
      <c r="F607" s="194" t="s">
        <v>1332</v>
      </c>
      <c r="G607" s="191"/>
      <c r="H607" s="191" t="s">
        <v>1337</v>
      </c>
      <c r="I607" s="24"/>
      <c r="J607" s="196"/>
      <c r="K607" s="196"/>
      <c r="L607" s="24"/>
      <c r="M607" s="24"/>
      <c r="N607" s="24"/>
      <c r="O607" s="24"/>
      <c r="Q607" s="3">
        <v>21011.375</v>
      </c>
      <c r="R607" s="3">
        <v>12862</v>
      </c>
      <c r="S607" s="3">
        <f t="shared" si="40"/>
        <v>6849.375</v>
      </c>
    </row>
    <row r="608" spans="1:19" ht="172.2">
      <c r="A608" s="191">
        <f t="shared" si="41"/>
        <v>594</v>
      </c>
      <c r="B608" s="191" t="s">
        <v>11</v>
      </c>
      <c r="C608" s="192">
        <f t="shared" si="42"/>
        <v>21958.375000000004</v>
      </c>
      <c r="D608" s="191">
        <v>5</v>
      </c>
      <c r="E608" s="200" t="s">
        <v>1331</v>
      </c>
      <c r="F608" s="194" t="s">
        <v>1332</v>
      </c>
      <c r="G608" s="191"/>
      <c r="H608" s="191" t="s">
        <v>1338</v>
      </c>
      <c r="I608" s="24"/>
      <c r="J608" s="196"/>
      <c r="K608" s="196"/>
      <c r="L608" s="24"/>
      <c r="M608" s="24"/>
      <c r="N608" s="24"/>
      <c r="O608" s="24"/>
      <c r="Q608" s="3">
        <v>22958.375000000004</v>
      </c>
      <c r="R608" s="3">
        <v>14160</v>
      </c>
      <c r="S608" s="3">
        <f t="shared" si="40"/>
        <v>7498.3750000000036</v>
      </c>
    </row>
    <row r="609" spans="1:19" ht="92.4">
      <c r="A609" s="191">
        <f t="shared" si="41"/>
        <v>595</v>
      </c>
      <c r="B609" s="191" t="s">
        <v>11</v>
      </c>
      <c r="C609" s="192">
        <f>Q609-500</f>
        <v>5341.0000000000009</v>
      </c>
      <c r="D609" s="191">
        <v>5</v>
      </c>
      <c r="E609" s="200" t="s">
        <v>1339</v>
      </c>
      <c r="F609" s="194" t="s">
        <v>1340</v>
      </c>
      <c r="G609" s="191"/>
      <c r="H609" s="191" t="s">
        <v>1341</v>
      </c>
      <c r="I609" s="24"/>
      <c r="J609" s="196"/>
      <c r="K609" s="196"/>
      <c r="L609" s="24"/>
      <c r="M609" s="24"/>
      <c r="N609" s="24"/>
      <c r="O609" s="24"/>
      <c r="Q609" s="3">
        <v>5841.0000000000009</v>
      </c>
      <c r="R609" s="3">
        <v>3717</v>
      </c>
      <c r="S609" s="3">
        <f t="shared" si="40"/>
        <v>1324.0000000000009</v>
      </c>
    </row>
    <row r="610" spans="1:19" ht="92.4">
      <c r="A610" s="191">
        <f t="shared" si="41"/>
        <v>596</v>
      </c>
      <c r="B610" s="191" t="s">
        <v>11</v>
      </c>
      <c r="C610" s="192">
        <f>Q610-500</f>
        <v>5584.3750000000009</v>
      </c>
      <c r="D610" s="191">
        <v>5</v>
      </c>
      <c r="E610" s="200" t="s">
        <v>1339</v>
      </c>
      <c r="F610" s="194" t="s">
        <v>1340</v>
      </c>
      <c r="G610" s="191"/>
      <c r="H610" s="191" t="s">
        <v>1341</v>
      </c>
      <c r="I610" s="24"/>
      <c r="J610" s="196"/>
      <c r="K610" s="196"/>
      <c r="L610" s="24"/>
      <c r="M610" s="24"/>
      <c r="N610" s="24"/>
      <c r="O610" s="24"/>
      <c r="Q610" s="3">
        <v>6084.3750000000009</v>
      </c>
      <c r="R610" s="3">
        <v>3776</v>
      </c>
      <c r="S610" s="3">
        <f t="shared" si="40"/>
        <v>1508.3750000000009</v>
      </c>
    </row>
    <row r="611" spans="1:19" ht="92.4">
      <c r="A611" s="191">
        <f t="shared" si="41"/>
        <v>597</v>
      </c>
      <c r="B611" s="191" t="s">
        <v>11</v>
      </c>
      <c r="C611" s="192">
        <f>Q611-600</f>
        <v>6539.0000000000009</v>
      </c>
      <c r="D611" s="191">
        <v>5</v>
      </c>
      <c r="E611" s="200" t="s">
        <v>1339</v>
      </c>
      <c r="F611" s="194" t="s">
        <v>1340</v>
      </c>
      <c r="G611" s="191"/>
      <c r="H611" s="191" t="s">
        <v>1341</v>
      </c>
      <c r="I611" s="24"/>
      <c r="J611" s="196"/>
      <c r="K611" s="196"/>
      <c r="L611" s="24"/>
      <c r="M611" s="24"/>
      <c r="N611" s="24"/>
      <c r="O611" s="24"/>
      <c r="Q611" s="3">
        <v>7139.0000000000009</v>
      </c>
      <c r="R611" s="3">
        <v>4543</v>
      </c>
      <c r="S611" s="3">
        <f t="shared" si="40"/>
        <v>1696.0000000000009</v>
      </c>
    </row>
    <row r="612" spans="1:19" ht="92.4">
      <c r="A612" s="191">
        <f t="shared" si="41"/>
        <v>598</v>
      </c>
      <c r="B612" s="191" t="s">
        <v>11</v>
      </c>
      <c r="C612" s="192">
        <f>Q612-600</f>
        <v>7350.2500000000009</v>
      </c>
      <c r="D612" s="191">
        <v>5</v>
      </c>
      <c r="E612" s="200" t="s">
        <v>1339</v>
      </c>
      <c r="F612" s="194" t="s">
        <v>1340</v>
      </c>
      <c r="G612" s="191"/>
      <c r="H612" s="191" t="s">
        <v>1341</v>
      </c>
      <c r="I612" s="24"/>
      <c r="J612" s="196"/>
      <c r="K612" s="196"/>
      <c r="L612" s="24"/>
      <c r="M612" s="24"/>
      <c r="N612" s="24"/>
      <c r="O612" s="24"/>
      <c r="Q612" s="3">
        <v>7950.2500000000009</v>
      </c>
      <c r="R612" s="3">
        <v>5015</v>
      </c>
      <c r="S612" s="3">
        <f t="shared" si="40"/>
        <v>2035.2500000000009</v>
      </c>
    </row>
    <row r="613" spans="1:19" ht="92.4">
      <c r="A613" s="191">
        <f t="shared" si="41"/>
        <v>599</v>
      </c>
      <c r="B613" s="191" t="s">
        <v>11</v>
      </c>
      <c r="C613" s="192">
        <f>Q613-700</f>
        <v>7980.375</v>
      </c>
      <c r="D613" s="191">
        <v>5</v>
      </c>
      <c r="E613" s="200" t="s">
        <v>1339</v>
      </c>
      <c r="F613" s="194" t="s">
        <v>1340</v>
      </c>
      <c r="G613" s="191"/>
      <c r="H613" s="191" t="s">
        <v>1341</v>
      </c>
      <c r="I613" s="24"/>
      <c r="J613" s="196"/>
      <c r="K613" s="196"/>
      <c r="L613" s="24"/>
      <c r="M613" s="24"/>
      <c r="N613" s="24"/>
      <c r="O613" s="24"/>
      <c r="Q613" s="3">
        <v>8680.375</v>
      </c>
      <c r="R613" s="3">
        <v>5546</v>
      </c>
      <c r="S613" s="3">
        <f t="shared" si="40"/>
        <v>2134.375</v>
      </c>
    </row>
    <row r="614" spans="1:19" ht="92.4">
      <c r="A614" s="191">
        <f t="shared" si="41"/>
        <v>600</v>
      </c>
      <c r="B614" s="191" t="s">
        <v>11</v>
      </c>
      <c r="C614" s="192">
        <f>Q614-800</f>
        <v>8610.5</v>
      </c>
      <c r="D614" s="191">
        <v>5</v>
      </c>
      <c r="E614" s="200" t="s">
        <v>1339</v>
      </c>
      <c r="F614" s="194" t="s">
        <v>1340</v>
      </c>
      <c r="G614" s="191"/>
      <c r="H614" s="191" t="s">
        <v>1341</v>
      </c>
      <c r="I614" s="24"/>
      <c r="J614" s="196"/>
      <c r="K614" s="196"/>
      <c r="L614" s="24"/>
      <c r="M614" s="24"/>
      <c r="N614" s="24"/>
      <c r="O614" s="24"/>
      <c r="Q614" s="3">
        <v>9410.5</v>
      </c>
      <c r="R614" s="3">
        <v>5900</v>
      </c>
      <c r="S614" s="3">
        <f t="shared" si="40"/>
        <v>2410.5</v>
      </c>
    </row>
    <row r="615" spans="1:19" ht="92.4">
      <c r="A615" s="191">
        <f t="shared" si="41"/>
        <v>601</v>
      </c>
      <c r="B615" s="191" t="s">
        <v>11</v>
      </c>
      <c r="C615" s="192">
        <f>Q615-500</f>
        <v>5665.5000000000009</v>
      </c>
      <c r="D615" s="191">
        <v>5</v>
      </c>
      <c r="E615" s="202" t="s">
        <v>1339</v>
      </c>
      <c r="F615" s="194" t="s">
        <v>1342</v>
      </c>
      <c r="G615" s="191"/>
      <c r="H615" s="191" t="s">
        <v>1343</v>
      </c>
      <c r="I615" s="24"/>
      <c r="J615" s="196"/>
      <c r="K615" s="196"/>
      <c r="L615" s="24"/>
      <c r="M615" s="24"/>
      <c r="N615" s="24"/>
      <c r="O615" s="24"/>
      <c r="Q615" s="3">
        <v>6165.5000000000009</v>
      </c>
      <c r="R615" s="3">
        <v>3953</v>
      </c>
      <c r="S615" s="3">
        <f t="shared" si="40"/>
        <v>1412.5000000000009</v>
      </c>
    </row>
    <row r="616" spans="1:19" ht="92.4">
      <c r="A616" s="191">
        <f t="shared" si="41"/>
        <v>602</v>
      </c>
      <c r="B616" s="191" t="s">
        <v>11</v>
      </c>
      <c r="C616" s="192">
        <f>Q616-500</f>
        <v>6071.1250000000009</v>
      </c>
      <c r="D616" s="191">
        <v>5</v>
      </c>
      <c r="E616" s="202" t="s">
        <v>1339</v>
      </c>
      <c r="F616" s="194" t="s">
        <v>1344</v>
      </c>
      <c r="G616" s="191" t="s">
        <v>1200</v>
      </c>
      <c r="H616" s="191" t="s">
        <v>1345</v>
      </c>
      <c r="I616" s="24"/>
      <c r="J616" s="196"/>
      <c r="K616" s="196"/>
      <c r="L616" s="24"/>
      <c r="M616" s="24"/>
      <c r="N616" s="24"/>
      <c r="O616" s="24"/>
      <c r="Q616" s="3">
        <v>6571.1250000000009</v>
      </c>
      <c r="R616" s="3">
        <v>4071</v>
      </c>
      <c r="S616" s="3">
        <f t="shared" si="40"/>
        <v>1700.1250000000009</v>
      </c>
    </row>
    <row r="617" spans="1:19" ht="103.8">
      <c r="A617" s="191">
        <f t="shared" si="41"/>
        <v>603</v>
      </c>
      <c r="B617" s="191" t="s">
        <v>11</v>
      </c>
      <c r="C617" s="192">
        <f>Q617-600</f>
        <v>7106.8750000000009</v>
      </c>
      <c r="D617" s="191">
        <v>5</v>
      </c>
      <c r="E617" s="202" t="s">
        <v>1339</v>
      </c>
      <c r="F617" s="194" t="s">
        <v>1344</v>
      </c>
      <c r="G617" s="191" t="s">
        <v>1346</v>
      </c>
      <c r="H617" s="191" t="s">
        <v>1347</v>
      </c>
      <c r="I617" s="24"/>
      <c r="J617" s="196"/>
      <c r="K617" s="196"/>
      <c r="L617" s="24"/>
      <c r="M617" s="24"/>
      <c r="N617" s="24"/>
      <c r="O617" s="24"/>
      <c r="Q617" s="3">
        <v>7706.8750000000009</v>
      </c>
      <c r="R617" s="3">
        <v>4897</v>
      </c>
      <c r="S617" s="3">
        <f t="shared" si="40"/>
        <v>1909.8750000000009</v>
      </c>
    </row>
    <row r="618" spans="1:19" ht="92.4">
      <c r="A618" s="191">
        <f t="shared" si="41"/>
        <v>604</v>
      </c>
      <c r="B618" s="191" t="s">
        <v>11</v>
      </c>
      <c r="C618" s="192">
        <f>Q618-700</f>
        <v>7737</v>
      </c>
      <c r="D618" s="191">
        <v>5</v>
      </c>
      <c r="E618" s="202" t="s">
        <v>1339</v>
      </c>
      <c r="F618" s="194" t="s">
        <v>1344</v>
      </c>
      <c r="G618" s="203"/>
      <c r="H618" s="191" t="s">
        <v>1348</v>
      </c>
      <c r="I618" s="24"/>
      <c r="J618" s="196"/>
      <c r="K618" s="196"/>
      <c r="L618" s="24"/>
      <c r="M618" s="24"/>
      <c r="N618" s="24"/>
      <c r="O618" s="24"/>
      <c r="Q618" s="3">
        <v>8437</v>
      </c>
      <c r="R618" s="3">
        <v>5428</v>
      </c>
      <c r="S618" s="3">
        <f t="shared" si="40"/>
        <v>2009</v>
      </c>
    </row>
    <row r="619" spans="1:19" ht="92.4">
      <c r="A619" s="191">
        <f t="shared" si="41"/>
        <v>605</v>
      </c>
      <c r="B619" s="191" t="s">
        <v>11</v>
      </c>
      <c r="C619" s="192">
        <f>Q619-800</f>
        <v>8529.375</v>
      </c>
      <c r="D619" s="191">
        <v>5</v>
      </c>
      <c r="E619" s="202" t="s">
        <v>1339</v>
      </c>
      <c r="F619" s="194" t="s">
        <v>1344</v>
      </c>
      <c r="G619" s="203"/>
      <c r="H619" s="191" t="s">
        <v>1349</v>
      </c>
      <c r="I619" s="24"/>
      <c r="J619" s="196"/>
      <c r="K619" s="196"/>
      <c r="L619" s="24"/>
      <c r="M619" s="24"/>
      <c r="N619" s="24"/>
      <c r="O619" s="24"/>
      <c r="Q619" s="3">
        <v>9329.375</v>
      </c>
      <c r="R619" s="3">
        <v>5959</v>
      </c>
      <c r="S619" s="3">
        <f t="shared" si="40"/>
        <v>2270.375</v>
      </c>
    </row>
    <row r="620" spans="1:19" ht="172.2">
      <c r="A620" s="191">
        <f t="shared" si="41"/>
        <v>606</v>
      </c>
      <c r="B620" s="191" t="s">
        <v>11</v>
      </c>
      <c r="C620" s="192">
        <f t="shared" si="42"/>
        <v>9140.625</v>
      </c>
      <c r="D620" s="191">
        <v>5</v>
      </c>
      <c r="E620" s="202" t="s">
        <v>1350</v>
      </c>
      <c r="F620" s="194" t="s">
        <v>1344</v>
      </c>
      <c r="G620" s="204" t="s">
        <v>1293</v>
      </c>
      <c r="H620" s="191" t="s">
        <v>1351</v>
      </c>
      <c r="I620" s="24"/>
      <c r="J620" s="196"/>
      <c r="K620" s="196"/>
      <c r="L620" s="24"/>
      <c r="M620" s="24"/>
      <c r="N620" s="24"/>
      <c r="O620" s="24"/>
      <c r="Q620" s="3">
        <v>10140.625</v>
      </c>
      <c r="R620" s="3">
        <v>6431</v>
      </c>
      <c r="S620" s="3">
        <f t="shared" si="40"/>
        <v>2409.625</v>
      </c>
    </row>
    <row r="621" spans="1:19" ht="103.8">
      <c r="A621" s="191">
        <f t="shared" si="41"/>
        <v>607</v>
      </c>
      <c r="B621" s="191" t="s">
        <v>11</v>
      </c>
      <c r="C621" s="192">
        <f>Q621-500</f>
        <v>5827.7500000000009</v>
      </c>
      <c r="D621" s="191">
        <v>5</v>
      </c>
      <c r="E621" s="200" t="s">
        <v>1352</v>
      </c>
      <c r="F621" s="194" t="s">
        <v>1353</v>
      </c>
      <c r="G621" s="204"/>
      <c r="H621" s="191" t="s">
        <v>1354</v>
      </c>
      <c r="I621" s="24"/>
      <c r="J621" s="196"/>
      <c r="K621" s="196"/>
      <c r="L621" s="24"/>
      <c r="M621" s="24"/>
      <c r="N621" s="24"/>
      <c r="O621" s="24"/>
      <c r="Q621" s="3">
        <v>6327.7500000000009</v>
      </c>
      <c r="R621" s="3">
        <v>4130</v>
      </c>
      <c r="S621" s="3">
        <f t="shared" si="40"/>
        <v>1397.7500000000009</v>
      </c>
    </row>
    <row r="622" spans="1:19" ht="103.8">
      <c r="A622" s="191">
        <f t="shared" si="41"/>
        <v>608</v>
      </c>
      <c r="B622" s="191" t="s">
        <v>11</v>
      </c>
      <c r="C622" s="192">
        <f>Q622-600</f>
        <v>6133.3750000000009</v>
      </c>
      <c r="D622" s="191">
        <v>5</v>
      </c>
      <c r="E622" s="200" t="s">
        <v>1352</v>
      </c>
      <c r="F622" s="194" t="s">
        <v>1353</v>
      </c>
      <c r="G622" s="204"/>
      <c r="H622" s="191" t="s">
        <v>1355</v>
      </c>
      <c r="I622" s="24"/>
      <c r="J622" s="196"/>
      <c r="K622" s="196"/>
      <c r="L622" s="24"/>
      <c r="M622" s="24"/>
      <c r="N622" s="24"/>
      <c r="O622" s="24"/>
      <c r="Q622" s="3">
        <v>6733.3750000000009</v>
      </c>
      <c r="R622" s="3">
        <v>4366</v>
      </c>
      <c r="S622" s="3">
        <f t="shared" si="40"/>
        <v>1467.3750000000009</v>
      </c>
    </row>
    <row r="623" spans="1:19" ht="103.8">
      <c r="A623" s="191">
        <f t="shared" si="41"/>
        <v>609</v>
      </c>
      <c r="B623" s="191" t="s">
        <v>11</v>
      </c>
      <c r="C623" s="192">
        <f>Q623-700</f>
        <v>7331.3750000000009</v>
      </c>
      <c r="D623" s="191">
        <v>5</v>
      </c>
      <c r="E623" s="200" t="s">
        <v>1352</v>
      </c>
      <c r="F623" s="194" t="s">
        <v>1353</v>
      </c>
      <c r="G623" s="204"/>
      <c r="H623" s="191" t="s">
        <v>1356</v>
      </c>
      <c r="I623" s="24"/>
      <c r="J623" s="196"/>
      <c r="K623" s="196"/>
      <c r="L623" s="24"/>
      <c r="M623" s="24"/>
      <c r="N623" s="24"/>
      <c r="O623" s="24"/>
      <c r="Q623" s="3">
        <v>8031.3750000000009</v>
      </c>
      <c r="R623" s="3">
        <v>5192</v>
      </c>
      <c r="S623" s="3">
        <f t="shared" si="40"/>
        <v>1839.3750000000009</v>
      </c>
    </row>
    <row r="624" spans="1:19" ht="103.8">
      <c r="A624" s="191">
        <f t="shared" si="41"/>
        <v>610</v>
      </c>
      <c r="B624" s="191" t="s">
        <v>11</v>
      </c>
      <c r="C624" s="192">
        <f>Q624-700</f>
        <v>8061.5</v>
      </c>
      <c r="D624" s="191">
        <v>5</v>
      </c>
      <c r="E624" s="200" t="s">
        <v>1352</v>
      </c>
      <c r="F624" s="194" t="s">
        <v>1353</v>
      </c>
      <c r="G624" s="204"/>
      <c r="H624" s="191" t="s">
        <v>1357</v>
      </c>
      <c r="I624" s="24"/>
      <c r="J624" s="196"/>
      <c r="K624" s="196"/>
      <c r="L624" s="24"/>
      <c r="M624" s="24"/>
      <c r="N624" s="24"/>
      <c r="O624" s="24"/>
      <c r="Q624" s="3">
        <v>8761.5</v>
      </c>
      <c r="R624" s="3">
        <v>5723</v>
      </c>
      <c r="S624" s="3">
        <f t="shared" si="40"/>
        <v>2038.5</v>
      </c>
    </row>
    <row r="625" spans="1:19" ht="103.8">
      <c r="A625" s="191">
        <f t="shared" si="41"/>
        <v>611</v>
      </c>
      <c r="B625" s="191" t="s">
        <v>11</v>
      </c>
      <c r="C625" s="192">
        <f>Q625-800</f>
        <v>8935</v>
      </c>
      <c r="D625" s="191">
        <v>5</v>
      </c>
      <c r="E625" s="200" t="s">
        <v>1352</v>
      </c>
      <c r="F625" s="194" t="s">
        <v>1353</v>
      </c>
      <c r="G625" s="204"/>
      <c r="H625" s="191" t="s">
        <v>1358</v>
      </c>
      <c r="I625" s="24"/>
      <c r="J625" s="196"/>
      <c r="K625" s="196"/>
      <c r="L625" s="24"/>
      <c r="M625" s="24"/>
      <c r="N625" s="24"/>
      <c r="O625" s="24"/>
      <c r="Q625" s="3">
        <v>9735</v>
      </c>
      <c r="R625" s="3">
        <v>6313</v>
      </c>
      <c r="S625" s="3">
        <f t="shared" si="40"/>
        <v>2322</v>
      </c>
    </row>
    <row r="626" spans="1:19" ht="103.8">
      <c r="A626" s="191">
        <f t="shared" si="41"/>
        <v>612</v>
      </c>
      <c r="B626" s="191" t="s">
        <v>11</v>
      </c>
      <c r="C626" s="192">
        <f t="shared" si="42"/>
        <v>9627.375</v>
      </c>
      <c r="D626" s="191">
        <v>5</v>
      </c>
      <c r="E626" s="200" t="s">
        <v>1352</v>
      </c>
      <c r="F626" s="194" t="s">
        <v>1353</v>
      </c>
      <c r="G626" s="204"/>
      <c r="H626" s="191" t="s">
        <v>1359</v>
      </c>
      <c r="I626" s="24"/>
      <c r="J626" s="196"/>
      <c r="K626" s="196"/>
      <c r="L626" s="24"/>
      <c r="M626" s="24"/>
      <c r="N626" s="24"/>
      <c r="O626" s="24"/>
      <c r="Q626" s="3">
        <v>10627.375</v>
      </c>
      <c r="R626" s="3">
        <v>6844</v>
      </c>
      <c r="S626" s="3">
        <f t="shared" si="40"/>
        <v>2483.375</v>
      </c>
    </row>
    <row r="627" spans="1:19" ht="126.6">
      <c r="A627" s="191">
        <f t="shared" si="41"/>
        <v>613</v>
      </c>
      <c r="B627" s="191" t="s">
        <v>11</v>
      </c>
      <c r="C627" s="192">
        <f t="shared" si="42"/>
        <v>10682.000000000002</v>
      </c>
      <c r="D627" s="191">
        <v>5</v>
      </c>
      <c r="E627" s="200" t="s">
        <v>1360</v>
      </c>
      <c r="F627" s="194" t="s">
        <v>1361</v>
      </c>
      <c r="G627" s="204"/>
      <c r="H627" s="191" t="s">
        <v>1362</v>
      </c>
      <c r="I627" s="24"/>
      <c r="J627" s="196"/>
      <c r="K627" s="196"/>
      <c r="L627" s="24"/>
      <c r="M627" s="24"/>
      <c r="N627" s="24"/>
      <c r="O627" s="24"/>
      <c r="Q627" s="3">
        <v>11682.000000000002</v>
      </c>
      <c r="R627" s="3">
        <v>7611</v>
      </c>
      <c r="S627" s="3">
        <f t="shared" si="40"/>
        <v>2771.0000000000018</v>
      </c>
    </row>
    <row r="628" spans="1:19" ht="126.6">
      <c r="A628" s="191">
        <f t="shared" si="41"/>
        <v>614</v>
      </c>
      <c r="B628" s="191" t="s">
        <v>11</v>
      </c>
      <c r="C628" s="192">
        <f t="shared" si="42"/>
        <v>11817.750000000002</v>
      </c>
      <c r="D628" s="191">
        <v>5</v>
      </c>
      <c r="E628" s="200" t="s">
        <v>1360</v>
      </c>
      <c r="F628" s="194" t="s">
        <v>1361</v>
      </c>
      <c r="G628" s="204"/>
      <c r="H628" s="191" t="s">
        <v>1363</v>
      </c>
      <c r="I628" s="24"/>
      <c r="J628" s="196"/>
      <c r="K628" s="196"/>
      <c r="L628" s="24"/>
      <c r="M628" s="24"/>
      <c r="N628" s="24"/>
      <c r="O628" s="24"/>
      <c r="Q628" s="3">
        <v>12817.750000000002</v>
      </c>
      <c r="R628" s="3">
        <v>8319</v>
      </c>
      <c r="S628" s="3">
        <f t="shared" si="40"/>
        <v>3198.7500000000018</v>
      </c>
    </row>
    <row r="629" spans="1:19" ht="126.6">
      <c r="A629" s="191">
        <f t="shared" si="41"/>
        <v>615</v>
      </c>
      <c r="B629" s="191" t="s">
        <v>11</v>
      </c>
      <c r="C629" s="192">
        <f t="shared" si="42"/>
        <v>14089.250000000002</v>
      </c>
      <c r="D629" s="191">
        <v>5</v>
      </c>
      <c r="E629" s="200" t="s">
        <v>1360</v>
      </c>
      <c r="F629" s="194" t="s">
        <v>1361</v>
      </c>
      <c r="G629" s="204"/>
      <c r="H629" s="191" t="s">
        <v>1364</v>
      </c>
      <c r="I629" s="24"/>
      <c r="J629" s="196"/>
      <c r="K629" s="196"/>
      <c r="L629" s="24"/>
      <c r="M629" s="24"/>
      <c r="N629" s="24"/>
      <c r="O629" s="24"/>
      <c r="Q629" s="3">
        <v>15089.250000000002</v>
      </c>
      <c r="R629" s="3">
        <v>9853</v>
      </c>
      <c r="S629" s="3">
        <f t="shared" si="40"/>
        <v>3936.2500000000018</v>
      </c>
    </row>
    <row r="630" spans="1:19" ht="126.6">
      <c r="A630" s="191">
        <f t="shared" si="41"/>
        <v>616</v>
      </c>
      <c r="B630" s="191" t="s">
        <v>11</v>
      </c>
      <c r="C630" s="192">
        <f t="shared" si="42"/>
        <v>16523</v>
      </c>
      <c r="D630" s="191">
        <v>5</v>
      </c>
      <c r="E630" s="200" t="s">
        <v>1360</v>
      </c>
      <c r="F630" s="194" t="s">
        <v>1361</v>
      </c>
      <c r="G630" s="204"/>
      <c r="H630" s="191" t="s">
        <v>1365</v>
      </c>
      <c r="I630" s="24"/>
      <c r="J630" s="196"/>
      <c r="K630" s="196"/>
      <c r="L630" s="24"/>
      <c r="M630" s="24"/>
      <c r="N630" s="24"/>
      <c r="O630" s="24"/>
      <c r="Q630" s="3">
        <v>17523</v>
      </c>
      <c r="R630" s="3">
        <v>11387</v>
      </c>
      <c r="S630" s="3">
        <f t="shared" si="40"/>
        <v>4836</v>
      </c>
    </row>
    <row r="631" spans="1:19" ht="126.6">
      <c r="A631" s="191">
        <f t="shared" si="41"/>
        <v>617</v>
      </c>
      <c r="B631" s="191" t="s">
        <v>11</v>
      </c>
      <c r="C631" s="192">
        <f t="shared" si="42"/>
        <v>17983.25</v>
      </c>
      <c r="D631" s="191">
        <v>5</v>
      </c>
      <c r="E631" s="200" t="s">
        <v>1360</v>
      </c>
      <c r="F631" s="194" t="s">
        <v>1361</v>
      </c>
      <c r="G631" s="204"/>
      <c r="H631" s="191" t="s">
        <v>1366</v>
      </c>
      <c r="I631" s="24"/>
      <c r="J631" s="196"/>
      <c r="K631" s="196"/>
      <c r="L631" s="24"/>
      <c r="M631" s="24"/>
      <c r="N631" s="24"/>
      <c r="O631" s="24"/>
      <c r="Q631" s="3">
        <v>18983.25</v>
      </c>
      <c r="R631" s="3">
        <v>12331</v>
      </c>
      <c r="S631" s="3">
        <f t="shared" si="40"/>
        <v>5352.25</v>
      </c>
    </row>
    <row r="632" spans="1:19" ht="126.6">
      <c r="A632" s="191">
        <f t="shared" si="41"/>
        <v>618</v>
      </c>
      <c r="B632" s="191" t="s">
        <v>11</v>
      </c>
      <c r="C632" s="192">
        <f t="shared" si="42"/>
        <v>20417</v>
      </c>
      <c r="D632" s="191">
        <v>5</v>
      </c>
      <c r="E632" s="200" t="s">
        <v>1360</v>
      </c>
      <c r="F632" s="194" t="s">
        <v>1361</v>
      </c>
      <c r="G632" s="204"/>
      <c r="H632" s="191" t="s">
        <v>1367</v>
      </c>
      <c r="I632" s="24"/>
      <c r="J632" s="196"/>
      <c r="K632" s="196"/>
      <c r="L632" s="24"/>
      <c r="M632" s="24"/>
      <c r="N632" s="24"/>
      <c r="O632" s="24"/>
      <c r="Q632" s="3">
        <v>21417</v>
      </c>
      <c r="R632" s="3">
        <v>13865</v>
      </c>
      <c r="S632" s="3">
        <f t="shared" si="40"/>
        <v>6252</v>
      </c>
    </row>
    <row r="633" spans="1:19" ht="92.4">
      <c r="A633" s="191">
        <f t="shared" si="41"/>
        <v>619</v>
      </c>
      <c r="B633" s="191" t="s">
        <v>11</v>
      </c>
      <c r="C633" s="192">
        <f t="shared" si="42"/>
        <v>11987.7</v>
      </c>
      <c r="D633" s="191">
        <v>5</v>
      </c>
      <c r="E633" s="200" t="s">
        <v>1352</v>
      </c>
      <c r="F633" s="194" t="s">
        <v>1368</v>
      </c>
      <c r="G633" s="204"/>
      <c r="H633" s="191" t="s">
        <v>1369</v>
      </c>
      <c r="I633" s="24"/>
      <c r="J633" s="196"/>
      <c r="K633" s="196"/>
      <c r="L633" s="24"/>
      <c r="M633" s="24"/>
      <c r="N633" s="24"/>
      <c r="O633" s="24"/>
      <c r="Q633" s="3">
        <v>12987.7</v>
      </c>
      <c r="R633" s="3">
        <v>8343</v>
      </c>
      <c r="S633" s="3">
        <f t="shared" si="40"/>
        <v>3344.7000000000007</v>
      </c>
    </row>
    <row r="634" spans="1:19" ht="92.4">
      <c r="A634" s="191">
        <f t="shared" si="41"/>
        <v>620</v>
      </c>
      <c r="B634" s="191" t="s">
        <v>11</v>
      </c>
      <c r="C634" s="192">
        <f t="shared" si="42"/>
        <v>13780.7</v>
      </c>
      <c r="D634" s="191">
        <v>5</v>
      </c>
      <c r="E634" s="200" t="s">
        <v>1352</v>
      </c>
      <c r="F634" s="194" t="s">
        <v>1368</v>
      </c>
      <c r="G634" s="204"/>
      <c r="H634" s="191" t="s">
        <v>1370</v>
      </c>
      <c r="I634" s="24"/>
      <c r="J634" s="196"/>
      <c r="K634" s="196"/>
      <c r="L634" s="24"/>
      <c r="M634" s="24"/>
      <c r="N634" s="24"/>
      <c r="O634" s="24"/>
      <c r="Q634" s="3">
        <v>14780.7</v>
      </c>
      <c r="R634" s="3">
        <v>9407</v>
      </c>
      <c r="S634" s="3">
        <f t="shared" si="40"/>
        <v>4073.7000000000007</v>
      </c>
    </row>
    <row r="635" spans="1:19" ht="92.4">
      <c r="A635" s="191">
        <f t="shared" si="41"/>
        <v>621</v>
      </c>
      <c r="B635" s="191" t="s">
        <v>11</v>
      </c>
      <c r="C635" s="192">
        <f t="shared" si="42"/>
        <v>16436.100000000002</v>
      </c>
      <c r="D635" s="191">
        <v>5</v>
      </c>
      <c r="E635" s="200" t="s">
        <v>1352</v>
      </c>
      <c r="F635" s="194" t="s">
        <v>1368</v>
      </c>
      <c r="G635" s="204"/>
      <c r="H635" s="191" t="s">
        <v>1371</v>
      </c>
      <c r="I635" s="24"/>
      <c r="J635" s="196"/>
      <c r="K635" s="196"/>
      <c r="L635" s="24"/>
      <c r="M635" s="24"/>
      <c r="N635" s="24"/>
      <c r="O635" s="24"/>
      <c r="Q635" s="3">
        <v>17436.100000000002</v>
      </c>
      <c r="R635" s="3">
        <v>11096</v>
      </c>
      <c r="S635" s="3">
        <f t="shared" si="40"/>
        <v>5040.1000000000022</v>
      </c>
    </row>
    <row r="636" spans="1:19" ht="92.4">
      <c r="A636" s="191">
        <f t="shared" si="41"/>
        <v>622</v>
      </c>
      <c r="B636" s="191" t="s">
        <v>11</v>
      </c>
      <c r="C636" s="192">
        <f t="shared" si="42"/>
        <v>18726.300000000003</v>
      </c>
      <c r="D636" s="191">
        <v>5</v>
      </c>
      <c r="E636" s="200" t="s">
        <v>1352</v>
      </c>
      <c r="F636" s="194" t="s">
        <v>1368</v>
      </c>
      <c r="G636" s="204"/>
      <c r="H636" s="191" t="s">
        <v>1372</v>
      </c>
      <c r="I636" s="24"/>
      <c r="J636" s="196"/>
      <c r="K636" s="196"/>
      <c r="L636" s="24"/>
      <c r="M636" s="24"/>
      <c r="N636" s="24"/>
      <c r="O636" s="24"/>
      <c r="Q636" s="3">
        <v>19726.300000000003</v>
      </c>
      <c r="R636" s="3">
        <v>12554</v>
      </c>
      <c r="S636" s="3">
        <f t="shared" si="40"/>
        <v>5872.3000000000029</v>
      </c>
    </row>
    <row r="637" spans="1:19" ht="92.4">
      <c r="A637" s="191">
        <f t="shared" si="41"/>
        <v>623</v>
      </c>
      <c r="B637" s="191" t="s">
        <v>11</v>
      </c>
      <c r="C637" s="192">
        <f t="shared" si="42"/>
        <v>20937.300000000003</v>
      </c>
      <c r="D637" s="191">
        <v>5</v>
      </c>
      <c r="E637" s="200" t="s">
        <v>1352</v>
      </c>
      <c r="F637" s="194" t="s">
        <v>1368</v>
      </c>
      <c r="G637" s="204"/>
      <c r="H637" s="191" t="s">
        <v>1373</v>
      </c>
      <c r="I637" s="24"/>
      <c r="J637" s="196"/>
      <c r="K637" s="196"/>
      <c r="L637" s="24"/>
      <c r="M637" s="24"/>
      <c r="N637" s="24"/>
      <c r="O637" s="24"/>
      <c r="Q637" s="3">
        <v>21937.300000000003</v>
      </c>
      <c r="R637" s="3">
        <v>13961</v>
      </c>
      <c r="S637" s="3">
        <f t="shared" si="40"/>
        <v>6676.3000000000029</v>
      </c>
    </row>
    <row r="638" spans="1:19" ht="92.4">
      <c r="A638" s="191">
        <f t="shared" si="41"/>
        <v>624</v>
      </c>
      <c r="B638" s="191" t="s">
        <v>11</v>
      </c>
      <c r="C638" s="192">
        <f t="shared" si="42"/>
        <v>23593.800000000003</v>
      </c>
      <c r="D638" s="191">
        <v>5</v>
      </c>
      <c r="E638" s="200" t="s">
        <v>1352</v>
      </c>
      <c r="F638" s="194" t="s">
        <v>1368</v>
      </c>
      <c r="G638" s="204"/>
      <c r="H638" s="191" t="s">
        <v>1374</v>
      </c>
      <c r="I638" s="24"/>
      <c r="J638" s="196"/>
      <c r="K638" s="196"/>
      <c r="L638" s="24"/>
      <c r="M638" s="24"/>
      <c r="N638" s="24"/>
      <c r="O638" s="24"/>
      <c r="Q638" s="3">
        <v>24593.800000000003</v>
      </c>
      <c r="R638" s="3">
        <v>15651</v>
      </c>
      <c r="S638" s="3">
        <f t="shared" si="40"/>
        <v>7642.8000000000029</v>
      </c>
    </row>
    <row r="639" spans="1:19" ht="92.4">
      <c r="A639" s="191">
        <f t="shared" si="41"/>
        <v>625</v>
      </c>
      <c r="B639" s="191" t="s">
        <v>11</v>
      </c>
      <c r="C639" s="192">
        <f t="shared" si="42"/>
        <v>12992.000000000002</v>
      </c>
      <c r="D639" s="191">
        <v>5</v>
      </c>
      <c r="E639" s="200" t="s">
        <v>1375</v>
      </c>
      <c r="F639" s="194" t="s">
        <v>1376</v>
      </c>
      <c r="G639" s="204"/>
      <c r="H639" s="191" t="s">
        <v>1377</v>
      </c>
      <c r="I639" s="24"/>
      <c r="J639" s="196"/>
      <c r="K639" s="196"/>
      <c r="L639" s="24"/>
      <c r="M639" s="24"/>
      <c r="N639" s="24"/>
      <c r="O639" s="24"/>
      <c r="Q639" s="3">
        <v>13992.000000000002</v>
      </c>
      <c r="R639" s="3">
        <v>9540</v>
      </c>
      <c r="S639" s="3">
        <f t="shared" ref="S639:S656" si="43">C639-R639-300</f>
        <v>3152.0000000000018</v>
      </c>
    </row>
    <row r="640" spans="1:19" ht="92.4">
      <c r="A640" s="191">
        <f t="shared" si="41"/>
        <v>626</v>
      </c>
      <c r="B640" s="191" t="s">
        <v>11</v>
      </c>
      <c r="C640" s="192">
        <f t="shared" si="42"/>
        <v>14433.000000000002</v>
      </c>
      <c r="D640" s="191">
        <v>5</v>
      </c>
      <c r="E640" s="200" t="s">
        <v>1375</v>
      </c>
      <c r="F640" s="194" t="s">
        <v>1376</v>
      </c>
      <c r="G640" s="204"/>
      <c r="H640" s="191" t="s">
        <v>1378</v>
      </c>
      <c r="I640" s="24"/>
      <c r="J640" s="196"/>
      <c r="K640" s="196"/>
      <c r="L640" s="24"/>
      <c r="M640" s="24"/>
      <c r="N640" s="24"/>
      <c r="O640" s="24"/>
      <c r="Q640" s="3">
        <v>15433.000000000002</v>
      </c>
      <c r="R640" s="3">
        <v>10523</v>
      </c>
      <c r="S640" s="3">
        <f t="shared" si="43"/>
        <v>3610.0000000000018</v>
      </c>
    </row>
    <row r="641" spans="1:19" ht="92.4">
      <c r="A641" s="191">
        <f t="shared" si="41"/>
        <v>627</v>
      </c>
      <c r="B641" s="191" t="s">
        <v>11</v>
      </c>
      <c r="C641" s="192">
        <f t="shared" si="42"/>
        <v>18107</v>
      </c>
      <c r="D641" s="191">
        <v>5</v>
      </c>
      <c r="E641" s="200" t="s">
        <v>1375</v>
      </c>
      <c r="F641" s="194" t="s">
        <v>1376</v>
      </c>
      <c r="G641" s="204"/>
      <c r="H641" s="191" t="s">
        <v>1379</v>
      </c>
      <c r="I641" s="24"/>
      <c r="J641" s="196"/>
      <c r="K641" s="196"/>
      <c r="L641" s="24"/>
      <c r="M641" s="24"/>
      <c r="N641" s="24"/>
      <c r="O641" s="24"/>
      <c r="Q641" s="3">
        <v>19107</v>
      </c>
      <c r="R641" s="3">
        <v>13028</v>
      </c>
      <c r="S641" s="3">
        <f t="shared" si="43"/>
        <v>4779</v>
      </c>
    </row>
    <row r="642" spans="1:19" ht="92.4">
      <c r="A642" s="191">
        <f t="shared" si="41"/>
        <v>628</v>
      </c>
      <c r="B642" s="191" t="s">
        <v>11</v>
      </c>
      <c r="C642" s="192">
        <f t="shared" si="42"/>
        <v>20483</v>
      </c>
      <c r="D642" s="191">
        <v>5</v>
      </c>
      <c r="E642" s="200" t="s">
        <v>1375</v>
      </c>
      <c r="F642" s="194" t="s">
        <v>1376</v>
      </c>
      <c r="G642" s="204"/>
      <c r="H642" s="191" t="s">
        <v>1380</v>
      </c>
      <c r="I642" s="24"/>
      <c r="J642" s="196"/>
      <c r="K642" s="196"/>
      <c r="L642" s="24"/>
      <c r="M642" s="24"/>
      <c r="N642" s="24"/>
      <c r="O642" s="24"/>
      <c r="Q642" s="3">
        <v>21483</v>
      </c>
      <c r="R642" s="3">
        <v>15136</v>
      </c>
      <c r="S642" s="3">
        <f t="shared" si="43"/>
        <v>5047</v>
      </c>
    </row>
    <row r="643" spans="1:19" ht="92.4">
      <c r="A643" s="191">
        <f t="shared" si="41"/>
        <v>629</v>
      </c>
      <c r="B643" s="191" t="s">
        <v>11</v>
      </c>
      <c r="C643" s="192">
        <f t="shared" si="42"/>
        <v>23244.000000000004</v>
      </c>
      <c r="D643" s="191">
        <v>5</v>
      </c>
      <c r="E643" s="200" t="s">
        <v>1375</v>
      </c>
      <c r="F643" s="194" t="s">
        <v>1376</v>
      </c>
      <c r="G643" s="204"/>
      <c r="H643" s="191" t="s">
        <v>1381</v>
      </c>
      <c r="I643" s="24"/>
      <c r="J643" s="196"/>
      <c r="K643" s="196"/>
      <c r="L643" s="24"/>
      <c r="M643" s="24"/>
      <c r="N643" s="24"/>
      <c r="O643" s="24"/>
      <c r="Q643" s="3">
        <v>24244.000000000004</v>
      </c>
      <c r="R643" s="3">
        <v>16530</v>
      </c>
      <c r="S643" s="3">
        <f t="shared" si="43"/>
        <v>6414.0000000000036</v>
      </c>
    </row>
    <row r="644" spans="1:19" ht="92.4">
      <c r="A644" s="191">
        <f t="shared" si="41"/>
        <v>630</v>
      </c>
      <c r="B644" s="191" t="s">
        <v>11</v>
      </c>
      <c r="C644" s="192">
        <f t="shared" si="42"/>
        <v>25752.000000000004</v>
      </c>
      <c r="D644" s="191">
        <v>5</v>
      </c>
      <c r="E644" s="200" t="s">
        <v>1375</v>
      </c>
      <c r="F644" s="194" t="s">
        <v>1376</v>
      </c>
      <c r="G644" s="204"/>
      <c r="H644" s="191" t="s">
        <v>1382</v>
      </c>
      <c r="I644" s="24"/>
      <c r="J644" s="196"/>
      <c r="K644" s="196"/>
      <c r="L644" s="24"/>
      <c r="M644" s="24"/>
      <c r="N644" s="24"/>
      <c r="O644" s="24"/>
      <c r="Q644" s="3">
        <v>26752.000000000004</v>
      </c>
      <c r="R644" s="3">
        <v>18240</v>
      </c>
      <c r="S644" s="3">
        <f t="shared" si="43"/>
        <v>7212.0000000000036</v>
      </c>
    </row>
    <row r="645" spans="1:19" ht="115.2">
      <c r="A645" s="191">
        <f t="shared" si="41"/>
        <v>631</v>
      </c>
      <c r="B645" s="191" t="s">
        <v>11</v>
      </c>
      <c r="C645" s="192">
        <f t="shared" si="42"/>
        <v>15225.000000000002</v>
      </c>
      <c r="D645" s="191">
        <v>5</v>
      </c>
      <c r="E645" s="200" t="s">
        <v>1383</v>
      </c>
      <c r="F645" s="194" t="s">
        <v>1384</v>
      </c>
      <c r="G645" s="204"/>
      <c r="H645" s="191" t="s">
        <v>1385</v>
      </c>
      <c r="I645" s="24"/>
      <c r="J645" s="196"/>
      <c r="K645" s="196"/>
      <c r="L645" s="24"/>
      <c r="M645" s="24"/>
      <c r="N645" s="24"/>
      <c r="O645" s="24"/>
      <c r="Q645" s="3">
        <v>16225.000000000002</v>
      </c>
      <c r="R645" s="3">
        <v>10620</v>
      </c>
      <c r="S645" s="3">
        <f t="shared" si="43"/>
        <v>4305.0000000000018</v>
      </c>
    </row>
    <row r="646" spans="1:19" ht="115.2">
      <c r="A646" s="191">
        <f t="shared" si="41"/>
        <v>632</v>
      </c>
      <c r="B646" s="191" t="s">
        <v>11</v>
      </c>
      <c r="C646" s="192">
        <f t="shared" si="42"/>
        <v>16928.625</v>
      </c>
      <c r="D646" s="191">
        <v>5</v>
      </c>
      <c r="E646" s="200" t="s">
        <v>1383</v>
      </c>
      <c r="F646" s="194" t="s">
        <v>1384</v>
      </c>
      <c r="G646" s="204"/>
      <c r="H646" s="191" t="s">
        <v>1386</v>
      </c>
      <c r="I646" s="24"/>
      <c r="J646" s="196"/>
      <c r="K646" s="196"/>
      <c r="L646" s="24"/>
      <c r="M646" s="24"/>
      <c r="N646" s="24"/>
      <c r="O646" s="24"/>
      <c r="Q646" s="3">
        <v>17928.625</v>
      </c>
      <c r="R646" s="3">
        <v>11741</v>
      </c>
      <c r="S646" s="3">
        <f t="shared" si="43"/>
        <v>4887.625</v>
      </c>
    </row>
    <row r="647" spans="1:19" ht="115.2">
      <c r="A647" s="191">
        <f t="shared" si="41"/>
        <v>633</v>
      </c>
      <c r="B647" s="191" t="s">
        <v>11</v>
      </c>
      <c r="C647" s="192">
        <f t="shared" si="42"/>
        <v>21390.5</v>
      </c>
      <c r="D647" s="191">
        <v>5</v>
      </c>
      <c r="E647" s="200" t="s">
        <v>1383</v>
      </c>
      <c r="F647" s="194" t="s">
        <v>1384</v>
      </c>
      <c r="G647" s="204"/>
      <c r="H647" s="191" t="s">
        <v>1387</v>
      </c>
      <c r="I647" s="24"/>
      <c r="J647" s="196"/>
      <c r="K647" s="196"/>
      <c r="L647" s="24"/>
      <c r="M647" s="24"/>
      <c r="N647" s="24"/>
      <c r="O647" s="24"/>
      <c r="Q647" s="3">
        <v>22390.5</v>
      </c>
      <c r="R647" s="3">
        <v>14632</v>
      </c>
      <c r="S647" s="3">
        <f t="shared" si="43"/>
        <v>6458.5</v>
      </c>
    </row>
    <row r="648" spans="1:19" ht="115.2">
      <c r="A648" s="191">
        <f t="shared" ref="A648:A656" si="44">A647+1</f>
        <v>634</v>
      </c>
      <c r="B648" s="191" t="s">
        <v>11</v>
      </c>
      <c r="C648" s="192">
        <f t="shared" si="42"/>
        <v>23094.125000000004</v>
      </c>
      <c r="D648" s="191">
        <v>5</v>
      </c>
      <c r="E648" s="200" t="s">
        <v>1383</v>
      </c>
      <c r="F648" s="194" t="s">
        <v>1384</v>
      </c>
      <c r="G648" s="204"/>
      <c r="H648" s="191" t="s">
        <v>1388</v>
      </c>
      <c r="I648" s="24"/>
      <c r="J648" s="196"/>
      <c r="K648" s="196"/>
      <c r="L648" s="24"/>
      <c r="M648" s="24"/>
      <c r="N648" s="24"/>
      <c r="O648" s="24"/>
      <c r="Q648" s="3">
        <v>24094.125000000004</v>
      </c>
      <c r="R648" s="3">
        <v>15753</v>
      </c>
      <c r="S648" s="3">
        <f t="shared" si="43"/>
        <v>7041.1250000000036</v>
      </c>
    </row>
    <row r="649" spans="1:19" ht="115.2">
      <c r="A649" s="191">
        <f t="shared" si="44"/>
        <v>635</v>
      </c>
      <c r="B649" s="191" t="s">
        <v>11</v>
      </c>
      <c r="C649" s="192">
        <f t="shared" si="42"/>
        <v>27718.250000000004</v>
      </c>
      <c r="D649" s="191">
        <v>5</v>
      </c>
      <c r="E649" s="200" t="s">
        <v>1383</v>
      </c>
      <c r="F649" s="194" t="s">
        <v>1384</v>
      </c>
      <c r="G649" s="204"/>
      <c r="H649" s="191" t="s">
        <v>1389</v>
      </c>
      <c r="I649" s="24"/>
      <c r="J649" s="196"/>
      <c r="K649" s="196"/>
      <c r="L649" s="24"/>
      <c r="M649" s="24"/>
      <c r="N649" s="24"/>
      <c r="O649" s="24"/>
      <c r="Q649" s="3">
        <v>28718.250000000004</v>
      </c>
      <c r="R649" s="3">
        <v>18762</v>
      </c>
      <c r="S649" s="3">
        <f t="shared" si="43"/>
        <v>8656.2500000000036</v>
      </c>
    </row>
    <row r="650" spans="1:19" ht="115.2">
      <c r="A650" s="191">
        <f t="shared" si="44"/>
        <v>636</v>
      </c>
      <c r="B650" s="191" t="s">
        <v>11</v>
      </c>
      <c r="C650" s="192">
        <f t="shared" si="42"/>
        <v>32748</v>
      </c>
      <c r="D650" s="191">
        <v>5</v>
      </c>
      <c r="E650" s="200" t="s">
        <v>1383</v>
      </c>
      <c r="F650" s="194" t="s">
        <v>1384</v>
      </c>
      <c r="G650" s="204"/>
      <c r="H650" s="191" t="s">
        <v>1390</v>
      </c>
      <c r="I650" s="24"/>
      <c r="J650" s="196"/>
      <c r="K650" s="196"/>
      <c r="L650" s="24"/>
      <c r="M650" s="24"/>
      <c r="N650" s="24"/>
      <c r="O650" s="24"/>
      <c r="Q650" s="3">
        <v>33748</v>
      </c>
      <c r="R650" s="3">
        <v>22066</v>
      </c>
      <c r="S650" s="3">
        <f t="shared" si="43"/>
        <v>10382</v>
      </c>
    </row>
    <row r="651" spans="1:19" ht="115.2">
      <c r="A651" s="191">
        <f t="shared" si="44"/>
        <v>637</v>
      </c>
      <c r="B651" s="191" t="s">
        <v>11</v>
      </c>
      <c r="C651" s="192">
        <f t="shared" si="42"/>
        <v>20197</v>
      </c>
      <c r="D651" s="191">
        <v>5</v>
      </c>
      <c r="E651" s="200" t="s">
        <v>1391</v>
      </c>
      <c r="F651" s="194" t="s">
        <v>1392</v>
      </c>
      <c r="G651" s="204"/>
      <c r="H651" s="191" t="s">
        <v>1393</v>
      </c>
      <c r="I651" s="24"/>
      <c r="J651" s="196"/>
      <c r="K651" s="196"/>
      <c r="L651" s="24"/>
      <c r="M651" s="24"/>
      <c r="N651" s="24"/>
      <c r="O651" s="24"/>
      <c r="Q651" s="3">
        <v>21197</v>
      </c>
      <c r="R651" s="3">
        <v>14015</v>
      </c>
      <c r="S651" s="3">
        <f t="shared" si="43"/>
        <v>5882</v>
      </c>
    </row>
    <row r="652" spans="1:19" ht="103.8">
      <c r="A652" s="191">
        <f t="shared" si="44"/>
        <v>638</v>
      </c>
      <c r="B652" s="191" t="s">
        <v>11</v>
      </c>
      <c r="C652" s="192">
        <f t="shared" si="42"/>
        <v>22491.875000000004</v>
      </c>
      <c r="D652" s="191">
        <v>5</v>
      </c>
      <c r="E652" s="200" t="s">
        <v>1391</v>
      </c>
      <c r="F652" s="194" t="s">
        <v>1392</v>
      </c>
      <c r="G652" s="204"/>
      <c r="H652" s="191" t="s">
        <v>1394</v>
      </c>
      <c r="I652" s="24"/>
      <c r="J652" s="196"/>
      <c r="K652" s="196"/>
      <c r="L652" s="24"/>
      <c r="M652" s="24"/>
      <c r="N652" s="24"/>
      <c r="O652" s="24"/>
      <c r="Q652" s="3">
        <v>23491.875000000004</v>
      </c>
      <c r="R652" s="3">
        <v>15533</v>
      </c>
      <c r="S652" s="3">
        <f t="shared" si="43"/>
        <v>6658.8750000000036</v>
      </c>
    </row>
    <row r="653" spans="1:19" ht="103.8">
      <c r="A653" s="191">
        <f t="shared" si="44"/>
        <v>639</v>
      </c>
      <c r="B653" s="191" t="s">
        <v>11</v>
      </c>
      <c r="C653" s="192">
        <f t="shared" si="42"/>
        <v>27278.250000000004</v>
      </c>
      <c r="D653" s="191">
        <v>5</v>
      </c>
      <c r="E653" s="200" t="s">
        <v>1391</v>
      </c>
      <c r="F653" s="194" t="s">
        <v>1392</v>
      </c>
      <c r="G653" s="204"/>
      <c r="H653" s="191" t="s">
        <v>1395</v>
      </c>
      <c r="I653" s="24"/>
      <c r="J653" s="196"/>
      <c r="K653" s="196"/>
      <c r="L653" s="24"/>
      <c r="M653" s="24"/>
      <c r="N653" s="24"/>
      <c r="O653" s="24"/>
      <c r="Q653" s="3">
        <v>28278.250000000004</v>
      </c>
      <c r="R653" s="3">
        <v>18696</v>
      </c>
      <c r="S653" s="3">
        <f t="shared" si="43"/>
        <v>8282.2500000000036</v>
      </c>
    </row>
    <row r="654" spans="1:19" ht="103.8">
      <c r="A654" s="191">
        <f t="shared" si="44"/>
        <v>640</v>
      </c>
      <c r="B654" s="191" t="s">
        <v>11</v>
      </c>
      <c r="C654" s="192">
        <f t="shared" si="42"/>
        <v>32959.75</v>
      </c>
      <c r="D654" s="191">
        <v>5</v>
      </c>
      <c r="E654" s="200" t="s">
        <v>1391</v>
      </c>
      <c r="F654" s="194" t="s">
        <v>1392</v>
      </c>
      <c r="G654" s="204"/>
      <c r="H654" s="191" t="s">
        <v>1396</v>
      </c>
      <c r="I654" s="24"/>
      <c r="J654" s="196"/>
      <c r="K654" s="196"/>
      <c r="L654" s="24"/>
      <c r="M654" s="24"/>
      <c r="N654" s="24"/>
      <c r="O654" s="24"/>
      <c r="Q654" s="3">
        <v>33959.75</v>
      </c>
      <c r="R654" s="3">
        <v>22452</v>
      </c>
      <c r="S654" s="3">
        <f t="shared" si="43"/>
        <v>10207.75</v>
      </c>
    </row>
    <row r="655" spans="1:19" ht="103.8">
      <c r="A655" s="191">
        <f t="shared" si="44"/>
        <v>641</v>
      </c>
      <c r="B655" s="191" t="s">
        <v>11</v>
      </c>
      <c r="C655" s="192">
        <f t="shared" ref="C655:C656" si="45">Q655-1000</f>
        <v>37853.375</v>
      </c>
      <c r="D655" s="191">
        <v>5</v>
      </c>
      <c r="E655" s="200" t="s">
        <v>1391</v>
      </c>
      <c r="F655" s="194" t="s">
        <v>1392</v>
      </c>
      <c r="G655" s="204"/>
      <c r="H655" s="191" t="s">
        <v>1397</v>
      </c>
      <c r="I655" s="24"/>
      <c r="J655" s="196"/>
      <c r="K655" s="196"/>
      <c r="L655" s="24"/>
      <c r="M655" s="24"/>
      <c r="N655" s="24"/>
      <c r="O655" s="24"/>
      <c r="Q655" s="3">
        <v>38853.375</v>
      </c>
      <c r="R655" s="3">
        <v>25686</v>
      </c>
      <c r="S655" s="3">
        <f t="shared" si="43"/>
        <v>11867.375</v>
      </c>
    </row>
    <row r="656" spans="1:19" ht="103.8">
      <c r="A656" s="191">
        <f t="shared" si="44"/>
        <v>642</v>
      </c>
      <c r="B656" s="191" t="s">
        <v>11</v>
      </c>
      <c r="C656" s="192">
        <f t="shared" si="45"/>
        <v>41372</v>
      </c>
      <c r="D656" s="191">
        <v>5</v>
      </c>
      <c r="E656" s="200" t="s">
        <v>1391</v>
      </c>
      <c r="F656" s="194" t="s">
        <v>1392</v>
      </c>
      <c r="G656" s="204"/>
      <c r="H656" s="191" t="s">
        <v>1398</v>
      </c>
      <c r="I656" s="24"/>
      <c r="J656" s="196"/>
      <c r="K656" s="196"/>
      <c r="L656" s="24"/>
      <c r="M656" s="24"/>
      <c r="N656" s="24"/>
      <c r="O656" s="24"/>
      <c r="Q656" s="3">
        <v>42372</v>
      </c>
      <c r="R656" s="3">
        <v>28014</v>
      </c>
      <c r="S656" s="3">
        <f t="shared" si="43"/>
        <v>13058</v>
      </c>
    </row>
  </sheetData>
  <mergeCells count="1">
    <mergeCell ref="A12:H12"/>
  </mergeCells>
  <hyperlinks>
    <hyperlink ref="E33" r:id="rId1"/>
    <hyperlink ref="E34" r:id="rId2"/>
    <hyperlink ref="E35" r:id="rId3"/>
    <hyperlink ref="E36" r:id="rId4"/>
    <hyperlink ref="E27" r:id="rId5"/>
    <hyperlink ref="E28" r:id="rId6"/>
    <hyperlink ref="E29" r:id="rId7"/>
    <hyperlink ref="E30" r:id="rId8"/>
    <hyperlink ref="E37" r:id="rId9"/>
    <hyperlink ref="E38" r:id="rId10"/>
    <hyperlink ref="E14" r:id="rId11"/>
    <hyperlink ref="E21" r:id="rId12"/>
    <hyperlink ref="E22" r:id="rId13"/>
    <hyperlink ref="E26" r:id="rId14"/>
    <hyperlink ref="E25" r:id="rId15"/>
    <hyperlink ref="E111" r:id="rId16"/>
    <hyperlink ref="E115" r:id="rId17"/>
    <hyperlink ref="E116" r:id="rId18"/>
    <hyperlink ref="E117" r:id="rId19"/>
    <hyperlink ref="E118" r:id="rId20"/>
    <hyperlink ref="E119" r:id="rId21"/>
    <hyperlink ref="E120" r:id="rId22"/>
    <hyperlink ref="E121" r:id="rId23"/>
    <hyperlink ref="E122" r:id="rId24"/>
    <hyperlink ref="E123" r:id="rId25"/>
    <hyperlink ref="E124" r:id="rId26"/>
    <hyperlink ref="E125" r:id="rId27"/>
    <hyperlink ref="E126" r:id="rId28"/>
    <hyperlink ref="E127" r:id="rId29"/>
    <hyperlink ref="E128" r:id="rId30"/>
    <hyperlink ref="E129" r:id="rId31"/>
    <hyperlink ref="E130" r:id="rId32"/>
    <hyperlink ref="E131" r:id="rId33"/>
    <hyperlink ref="E132" r:id="rId34"/>
    <hyperlink ref="E133" r:id="rId35"/>
    <hyperlink ref="E134" r:id="rId36"/>
    <hyperlink ref="E135" r:id="rId37"/>
    <hyperlink ref="E136" r:id="rId38"/>
    <hyperlink ref="E138" r:id="rId39"/>
    <hyperlink ref="E137" r:id="rId40"/>
    <hyperlink ref="E139" r:id="rId41"/>
    <hyperlink ref="E140" r:id="rId42"/>
    <hyperlink ref="E141" r:id="rId43"/>
    <hyperlink ref="E142" r:id="rId44"/>
    <hyperlink ref="E143" r:id="rId45"/>
    <hyperlink ref="E145" r:id="rId46"/>
    <hyperlink ref="E144" r:id="rId47"/>
    <hyperlink ref="E147" r:id="rId48"/>
    <hyperlink ref="E146" r:id="rId49"/>
    <hyperlink ref="E148" r:id="rId50"/>
    <hyperlink ref="E149" r:id="rId51"/>
    <hyperlink ref="E150" r:id="rId52"/>
    <hyperlink ref="E151" r:id="rId53"/>
    <hyperlink ref="E152" r:id="rId54"/>
    <hyperlink ref="E153" r:id="rId55"/>
    <hyperlink ref="E154" r:id="rId56"/>
    <hyperlink ref="E155" r:id="rId57"/>
    <hyperlink ref="E156" r:id="rId58"/>
    <hyperlink ref="E157" r:id="rId59"/>
    <hyperlink ref="E158" r:id="rId60"/>
    <hyperlink ref="E159" r:id="rId61"/>
    <hyperlink ref="E160" r:id="rId62"/>
    <hyperlink ref="E161" r:id="rId63"/>
    <hyperlink ref="E162" r:id="rId64"/>
    <hyperlink ref="E163" r:id="rId65"/>
    <hyperlink ref="E164" r:id="rId66"/>
    <hyperlink ref="E165" r:id="rId67"/>
    <hyperlink ref="E166" r:id="rId68"/>
    <hyperlink ref="E167" r:id="rId69"/>
    <hyperlink ref="E168" r:id="rId70"/>
    <hyperlink ref="E169" r:id="rId71"/>
    <hyperlink ref="E170" r:id="rId72"/>
    <hyperlink ref="E171" r:id="rId73"/>
    <hyperlink ref="E172" r:id="rId74"/>
    <hyperlink ref="E173" r:id="rId75"/>
    <hyperlink ref="E174" r:id="rId76"/>
    <hyperlink ref="E175" r:id="rId77"/>
    <hyperlink ref="E176" r:id="rId78"/>
    <hyperlink ref="E177" r:id="rId79"/>
    <hyperlink ref="E178" r:id="rId80"/>
    <hyperlink ref="E179" r:id="rId81"/>
    <hyperlink ref="E180" r:id="rId82"/>
    <hyperlink ref="E181" r:id="rId83"/>
    <hyperlink ref="E182" r:id="rId84"/>
    <hyperlink ref="E183" r:id="rId85"/>
    <hyperlink ref="E184" r:id="rId86"/>
    <hyperlink ref="E185" r:id="rId87"/>
    <hyperlink ref="E186" r:id="rId88"/>
    <hyperlink ref="E187" r:id="rId89"/>
    <hyperlink ref="E188" r:id="rId90"/>
    <hyperlink ref="E189" r:id="rId91"/>
    <hyperlink ref="E190" r:id="rId92"/>
    <hyperlink ref="E191" r:id="rId93"/>
    <hyperlink ref="E192" r:id="rId94"/>
    <hyperlink ref="E193" r:id="rId95"/>
    <hyperlink ref="E194" r:id="rId96"/>
    <hyperlink ref="E195" r:id="rId97"/>
    <hyperlink ref="E196" r:id="rId98"/>
    <hyperlink ref="E197" r:id="rId99"/>
    <hyperlink ref="E198" r:id="rId100"/>
    <hyperlink ref="E199" r:id="rId101"/>
    <hyperlink ref="E200" r:id="rId102"/>
    <hyperlink ref="E201" r:id="rId103"/>
    <hyperlink ref="E202" r:id="rId104"/>
    <hyperlink ref="E203" r:id="rId105"/>
    <hyperlink ref="E204" r:id="rId106"/>
    <hyperlink ref="E205" r:id="rId107"/>
    <hyperlink ref="E206" r:id="rId108"/>
    <hyperlink ref="E207" r:id="rId109"/>
    <hyperlink ref="E208" r:id="rId110"/>
    <hyperlink ref="E209" r:id="rId111"/>
    <hyperlink ref="E210" r:id="rId112"/>
    <hyperlink ref="E211" r:id="rId113"/>
    <hyperlink ref="E212" r:id="rId114"/>
    <hyperlink ref="E213" r:id="rId115"/>
    <hyperlink ref="E214" r:id="rId116"/>
    <hyperlink ref="E215" r:id="rId117"/>
    <hyperlink ref="E216" r:id="rId118"/>
    <hyperlink ref="E217" r:id="rId119"/>
    <hyperlink ref="E218" r:id="rId120"/>
    <hyperlink ref="E219" r:id="rId121"/>
    <hyperlink ref="E220" r:id="rId122"/>
    <hyperlink ref="E221" r:id="rId123"/>
    <hyperlink ref="E222" r:id="rId124"/>
    <hyperlink ref="E223" r:id="rId125"/>
    <hyperlink ref="E224" r:id="rId126"/>
    <hyperlink ref="E225" r:id="rId127"/>
    <hyperlink ref="E226" r:id="rId128"/>
    <hyperlink ref="E227" r:id="rId129"/>
    <hyperlink ref="E228" r:id="rId130"/>
    <hyperlink ref="E229" r:id="rId131"/>
    <hyperlink ref="E230" r:id="rId132"/>
    <hyperlink ref="E231" r:id="rId133"/>
    <hyperlink ref="E232" r:id="rId134"/>
    <hyperlink ref="E233" r:id="rId135"/>
    <hyperlink ref="E234" r:id="rId136"/>
    <hyperlink ref="E235" r:id="rId137"/>
    <hyperlink ref="E236" r:id="rId138"/>
    <hyperlink ref="E237" r:id="rId139"/>
    <hyperlink ref="E238" r:id="rId140"/>
    <hyperlink ref="E239" r:id="rId141"/>
    <hyperlink ref="E240" r:id="rId142"/>
    <hyperlink ref="E241" r:id="rId143"/>
    <hyperlink ref="E242" r:id="rId144"/>
    <hyperlink ref="E243" r:id="rId145"/>
    <hyperlink ref="E244" r:id="rId146"/>
    <hyperlink ref="E245" r:id="rId147"/>
    <hyperlink ref="E246" r:id="rId148"/>
    <hyperlink ref="E247" r:id="rId149"/>
    <hyperlink ref="E248" r:id="rId150"/>
    <hyperlink ref="E249" r:id="rId151"/>
    <hyperlink ref="E250" r:id="rId152"/>
    <hyperlink ref="E251" r:id="rId153"/>
    <hyperlink ref="E252" r:id="rId154"/>
    <hyperlink ref="E253" r:id="rId155"/>
    <hyperlink ref="E254" r:id="rId156"/>
    <hyperlink ref="E259" r:id="rId157"/>
    <hyperlink ref="E256" r:id="rId158"/>
    <hyperlink ref="E258" r:id="rId159"/>
    <hyperlink ref="E257" r:id="rId160"/>
    <hyperlink ref="E260" r:id="rId161"/>
    <hyperlink ref="E261" r:id="rId162"/>
    <hyperlink ref="E262" r:id="rId163"/>
    <hyperlink ref="E263" r:id="rId164"/>
    <hyperlink ref="E264" r:id="rId165"/>
    <hyperlink ref="E265" r:id="rId166"/>
    <hyperlink ref="E266" r:id="rId167"/>
    <hyperlink ref="E267" r:id="rId168"/>
    <hyperlink ref="E268" r:id="rId169"/>
    <hyperlink ref="E269" r:id="rId170"/>
    <hyperlink ref="E270" r:id="rId171"/>
    <hyperlink ref="E271" r:id="rId172"/>
    <hyperlink ref="E272" r:id="rId173"/>
    <hyperlink ref="E273" r:id="rId174"/>
    <hyperlink ref="E274" r:id="rId175"/>
    <hyperlink ref="E275" r:id="rId176"/>
    <hyperlink ref="E276" r:id="rId177"/>
    <hyperlink ref="E277" r:id="rId178"/>
    <hyperlink ref="E278" r:id="rId179"/>
    <hyperlink ref="E279" r:id="rId180"/>
    <hyperlink ref="E280" r:id="rId181"/>
    <hyperlink ref="E281" r:id="rId182"/>
    <hyperlink ref="E282" r:id="rId183"/>
    <hyperlink ref="E283" r:id="rId184"/>
    <hyperlink ref="E285" r:id="rId185"/>
    <hyperlink ref="E284" r:id="rId186"/>
    <hyperlink ref="E286" r:id="rId187"/>
    <hyperlink ref="E287" r:id="rId188"/>
    <hyperlink ref="E289" r:id="rId189"/>
    <hyperlink ref="E290" r:id="rId190"/>
    <hyperlink ref="E288" r:id="rId191"/>
    <hyperlink ref="E291" r:id="rId192"/>
    <hyperlink ref="E292" r:id="rId193"/>
    <hyperlink ref="E293" r:id="rId194"/>
    <hyperlink ref="E294" r:id="rId195"/>
    <hyperlink ref="E295" r:id="rId196"/>
    <hyperlink ref="E296" r:id="rId197"/>
    <hyperlink ref="E297" r:id="rId198"/>
    <hyperlink ref="E298" r:id="rId199"/>
    <hyperlink ref="E299" r:id="rId200"/>
    <hyperlink ref="E300" r:id="rId201"/>
    <hyperlink ref="E301" r:id="rId202"/>
    <hyperlink ref="E302" r:id="rId203"/>
    <hyperlink ref="E303" r:id="rId204"/>
    <hyperlink ref="E308" r:id="rId205"/>
    <hyperlink ref="E306" r:id="rId206"/>
    <hyperlink ref="E305" r:id="rId207"/>
    <hyperlink ref="E304" r:id="rId208"/>
    <hyperlink ref="E309" r:id="rId209"/>
    <hyperlink ref="E310" r:id="rId210"/>
    <hyperlink ref="E311" r:id="rId211"/>
    <hyperlink ref="E312" r:id="rId212"/>
    <hyperlink ref="E313" r:id="rId213"/>
    <hyperlink ref="E314" r:id="rId214"/>
    <hyperlink ref="E315" r:id="rId215"/>
    <hyperlink ref="E316" r:id="rId216"/>
    <hyperlink ref="E317" r:id="rId217"/>
    <hyperlink ref="E318" r:id="rId218"/>
    <hyperlink ref="E319" r:id="rId219"/>
    <hyperlink ref="E320" r:id="rId220"/>
    <hyperlink ref="E326" r:id="rId221"/>
    <hyperlink ref="E328" r:id="rId222"/>
    <hyperlink ref="E321" r:id="rId223"/>
    <hyperlink ref="E323" r:id="rId224"/>
    <hyperlink ref="E325" r:id="rId225"/>
    <hyperlink ref="E324" r:id="rId226"/>
    <hyperlink ref="E322" r:id="rId227"/>
    <hyperlink ref="E371" r:id="rId228" display="http://www.pcarlo.ru/products_pictures/cat26.jpg"/>
    <hyperlink ref="E361" r:id="rId229" display="http://www.pcarlo.ru/products_pictures/kuhnya%20hozyayushka_med.jpg"/>
    <hyperlink ref="E373" r:id="rId230" display="http://www.pcarlo.ru/products_pictures/M_divaniKreslo.jpg"/>
    <hyperlink ref="E362" r:id="rId231"/>
    <hyperlink ref="E363" r:id="rId232" display="http://www.pcarlo.ru/products_pictures/m_igrovaya%20mebel%20parikmaherskaya%20laminat.jpg"/>
    <hyperlink ref="E364" r:id="rId233" display="http://www.pcarlo.ru/products_pictures/M_bolnica.jpg"/>
    <hyperlink ref="E366" r:id="rId234" display="http://www.pcarlo.ru/products_pictures/med_teatr.jpg"/>
    <hyperlink ref="E365" r:id="rId235" display="http://www.pcarlo.ru/products_pictures/M_bolnica.jpg"/>
    <hyperlink ref="E367" r:id="rId236" display="http://www.pcarlo.ru/products_pictures/m_shirma%20ramki.jpg"/>
    <hyperlink ref="E368" r:id="rId237" display="http://www.pcarlo.ru/products_pictures/m_shirma%20buratino%20.jpg"/>
    <hyperlink ref="E331" r:id="rId238"/>
    <hyperlink ref="E332" r:id="rId239"/>
    <hyperlink ref="E333" r:id="rId240"/>
    <hyperlink ref="E334" r:id="rId241"/>
    <hyperlink ref="E335" r:id="rId242"/>
    <hyperlink ref="E336" r:id="rId243"/>
    <hyperlink ref="E337" r:id="rId244"/>
    <hyperlink ref="E338" r:id="rId245"/>
    <hyperlink ref="E15" r:id="rId246"/>
    <hyperlink ref="E16" r:id="rId247"/>
    <hyperlink ref="E17" r:id="rId248"/>
    <hyperlink ref="E18" r:id="rId249"/>
    <hyperlink ref="E19" r:id="rId250"/>
    <hyperlink ref="E20" r:id="rId251"/>
    <hyperlink ref="O21" r:id="rId252"/>
    <hyperlink ref="O22" r:id="rId253"/>
    <hyperlink ref="E23" r:id="rId254"/>
    <hyperlink ref="O23" r:id="rId255"/>
    <hyperlink ref="E24" r:id="rId256"/>
    <hyperlink ref="O24" r:id="rId257"/>
    <hyperlink ref="O25" r:id="rId258"/>
    <hyperlink ref="E417" r:id="rId259"/>
    <hyperlink ref="E418" r:id="rId260"/>
    <hyperlink ref="E419" r:id="rId261"/>
    <hyperlink ref="E420" r:id="rId262"/>
    <hyperlink ref="E421" r:id="rId263"/>
    <hyperlink ref="E422" r:id="rId264"/>
    <hyperlink ref="E423" r:id="rId265"/>
    <hyperlink ref="E424" r:id="rId266"/>
    <hyperlink ref="E425" r:id="rId267"/>
    <hyperlink ref="E426" r:id="rId268"/>
    <hyperlink ref="E427" r:id="rId269"/>
    <hyperlink ref="E428" r:id="rId270"/>
    <hyperlink ref="E429" r:id="rId271"/>
    <hyperlink ref="E430" r:id="rId272"/>
    <hyperlink ref="E431" r:id="rId273"/>
    <hyperlink ref="E432" r:id="rId274"/>
    <hyperlink ref="E433" r:id="rId275"/>
    <hyperlink ref="E434" r:id="rId276"/>
    <hyperlink ref="E435" r:id="rId277"/>
    <hyperlink ref="E436" r:id="rId278"/>
    <hyperlink ref="E437" r:id="rId279"/>
    <hyperlink ref="E438" r:id="rId280"/>
    <hyperlink ref="E439" r:id="rId281"/>
    <hyperlink ref="E440" r:id="rId282"/>
    <hyperlink ref="E441" r:id="rId283"/>
    <hyperlink ref="E442" r:id="rId284"/>
    <hyperlink ref="E443" r:id="rId285"/>
    <hyperlink ref="E482" r:id="rId286"/>
    <hyperlink ref="E468" r:id="rId287"/>
    <hyperlink ref="E462" r:id="rId288"/>
    <hyperlink ref="E463" r:id="rId289"/>
    <hyperlink ref="E464" r:id="rId290"/>
    <hyperlink ref="E465" r:id="rId291"/>
    <hyperlink ref="E466" r:id="rId292"/>
    <hyperlink ref="E467" r:id="rId293"/>
    <hyperlink ref="E483" r:id="rId294"/>
    <hyperlink ref="E484" r:id="rId295"/>
    <hyperlink ref="E485" r:id="rId296"/>
    <hyperlink ref="E486" r:id="rId297"/>
    <hyperlink ref="E487" r:id="rId298"/>
    <hyperlink ref="E489" r:id="rId299"/>
    <hyperlink ref="E490" r:id="rId300"/>
    <hyperlink ref="E491" r:id="rId301"/>
    <hyperlink ref="E492" r:id="rId302"/>
    <hyperlink ref="E493" r:id="rId303"/>
    <hyperlink ref="E494" r:id="rId304"/>
    <hyperlink ref="E502" r:id="rId305"/>
    <hyperlink ref="E503" r:id="rId306"/>
    <hyperlink ref="E504" r:id="rId307"/>
    <hyperlink ref="E505" r:id="rId308"/>
    <hyperlink ref="E506" r:id="rId309"/>
    <hyperlink ref="E507" r:id="rId310"/>
    <hyperlink ref="E488" r:id="rId311"/>
    <hyperlink ref="E509" r:id="rId312"/>
    <hyperlink ref="E510" r:id="rId313"/>
    <hyperlink ref="E511" r:id="rId314"/>
    <hyperlink ref="E512" r:id="rId315"/>
    <hyperlink ref="E513" r:id="rId316"/>
    <hyperlink ref="E514" r:id="rId317"/>
    <hyperlink ref="E515" r:id="rId318"/>
    <hyperlink ref="E516" r:id="rId319"/>
    <hyperlink ref="E517" r:id="rId320"/>
    <hyperlink ref="E518" r:id="rId321"/>
    <hyperlink ref="E519" r:id="rId322"/>
    <hyperlink ref="E520" r:id="rId323"/>
    <hyperlink ref="E521" r:id="rId324"/>
    <hyperlink ref="E522" r:id="rId325"/>
    <hyperlink ref="E523" r:id="rId326"/>
    <hyperlink ref="E524" r:id="rId327"/>
    <hyperlink ref="E525" r:id="rId328"/>
    <hyperlink ref="E526" r:id="rId329"/>
    <hyperlink ref="E527" r:id="rId330"/>
    <hyperlink ref="E528" r:id="rId331"/>
    <hyperlink ref="E529" r:id="rId332"/>
    <hyperlink ref="E537" r:id="rId333"/>
    <hyperlink ref="E538" r:id="rId334"/>
    <hyperlink ref="E539" r:id="rId335"/>
    <hyperlink ref="E540" r:id="rId336"/>
    <hyperlink ref="E541" r:id="rId337"/>
    <hyperlink ref="E542" r:id="rId338"/>
    <hyperlink ref="E543" r:id="rId339"/>
    <hyperlink ref="E544" r:id="rId340"/>
    <hyperlink ref="E545" r:id="rId341"/>
    <hyperlink ref="E546" r:id="rId342"/>
    <hyperlink ref="E547" r:id="rId343"/>
    <hyperlink ref="E548" r:id="rId344"/>
    <hyperlink ref="E549" r:id="rId345"/>
    <hyperlink ref="E550" r:id="rId346"/>
    <hyperlink ref="E551" r:id="rId347"/>
    <hyperlink ref="E552" r:id="rId348"/>
    <hyperlink ref="E553" r:id="rId349"/>
    <hyperlink ref="E554" r:id="rId350"/>
    <hyperlink ref="E555" r:id="rId351"/>
    <hyperlink ref="E556" r:id="rId352"/>
    <hyperlink ref="E557" r:id="rId353"/>
    <hyperlink ref="E558" r:id="rId354"/>
    <hyperlink ref="E559" r:id="rId355"/>
    <hyperlink ref="E560" r:id="rId356"/>
    <hyperlink ref="E561" r:id="rId357"/>
    <hyperlink ref="E562" r:id="rId358"/>
    <hyperlink ref="E563" r:id="rId359"/>
    <hyperlink ref="E564" r:id="rId360"/>
    <hyperlink ref="E565" r:id="rId361"/>
    <hyperlink ref="E566" r:id="rId362"/>
    <hyperlink ref="E567" r:id="rId363"/>
    <hyperlink ref="E568" r:id="rId364"/>
    <hyperlink ref="E569" r:id="rId365"/>
    <hyperlink ref="E570" r:id="rId366"/>
    <hyperlink ref="E571" r:id="rId367"/>
    <hyperlink ref="E572" r:id="rId368"/>
    <hyperlink ref="E573" r:id="rId369"/>
    <hyperlink ref="E574" r:id="rId370"/>
    <hyperlink ref="E575" r:id="rId371"/>
    <hyperlink ref="E576" r:id="rId372"/>
    <hyperlink ref="E577" r:id="rId373"/>
    <hyperlink ref="E578" r:id="rId374"/>
    <hyperlink ref="E579" r:id="rId375"/>
    <hyperlink ref="E580" r:id="rId376"/>
    <hyperlink ref="E581" r:id="rId377"/>
    <hyperlink ref="E582" r:id="rId378"/>
    <hyperlink ref="E583" r:id="rId379"/>
    <hyperlink ref="E584" r:id="rId380"/>
    <hyperlink ref="E591" r:id="rId381"/>
    <hyperlink ref="E592" r:id="rId382"/>
    <hyperlink ref="E593" r:id="rId383"/>
    <hyperlink ref="E594" r:id="rId384"/>
    <hyperlink ref="E595" r:id="rId385"/>
    <hyperlink ref="E596" r:id="rId386"/>
    <hyperlink ref="E597" r:id="rId387"/>
    <hyperlink ref="E598" r:id="rId388"/>
    <hyperlink ref="E599" r:id="rId389"/>
    <hyperlink ref="E600" r:id="rId390"/>
    <hyperlink ref="E601" r:id="rId391"/>
    <hyperlink ref="E602" r:id="rId392"/>
    <hyperlink ref="E603" r:id="rId393"/>
    <hyperlink ref="E604" r:id="rId394"/>
    <hyperlink ref="E605" r:id="rId395"/>
    <hyperlink ref="E606" r:id="rId396"/>
    <hyperlink ref="E607" r:id="rId397"/>
    <hyperlink ref="E608" r:id="rId398"/>
    <hyperlink ref="E609" r:id="rId399"/>
    <hyperlink ref="E610" r:id="rId400"/>
    <hyperlink ref="E611" r:id="rId401"/>
    <hyperlink ref="E612" r:id="rId402"/>
    <hyperlink ref="E613" r:id="rId403"/>
    <hyperlink ref="E614" r:id="rId404"/>
    <hyperlink ref="E621" r:id="rId405"/>
    <hyperlink ref="E622" r:id="rId406"/>
    <hyperlink ref="E623" r:id="rId407"/>
    <hyperlink ref="E624" r:id="rId408"/>
    <hyperlink ref="E625" r:id="rId409"/>
    <hyperlink ref="E626" r:id="rId410"/>
    <hyperlink ref="E627" r:id="rId411"/>
    <hyperlink ref="E628" r:id="rId412"/>
    <hyperlink ref="E629" r:id="rId413"/>
    <hyperlink ref="E630" r:id="rId414"/>
    <hyperlink ref="E631" r:id="rId415"/>
    <hyperlink ref="E632" r:id="rId416"/>
    <hyperlink ref="E633" r:id="rId417"/>
    <hyperlink ref="E634" r:id="rId418"/>
    <hyperlink ref="E635" r:id="rId419"/>
    <hyperlink ref="E636" r:id="rId420"/>
    <hyperlink ref="E637" r:id="rId421"/>
    <hyperlink ref="E638" r:id="rId422"/>
    <hyperlink ref="E639" r:id="rId423"/>
    <hyperlink ref="E640" r:id="rId424"/>
    <hyperlink ref="E641" r:id="rId425"/>
    <hyperlink ref="E642" r:id="rId426"/>
    <hyperlink ref="E643" r:id="rId427"/>
    <hyperlink ref="E644" r:id="rId428"/>
    <hyperlink ref="E645" r:id="rId429"/>
    <hyperlink ref="E646" r:id="rId430"/>
    <hyperlink ref="E647" r:id="rId431"/>
    <hyperlink ref="E648" r:id="rId432"/>
    <hyperlink ref="E649" r:id="rId433"/>
    <hyperlink ref="E650" r:id="rId434"/>
    <hyperlink ref="E651" r:id="rId435"/>
    <hyperlink ref="E652" r:id="rId436"/>
    <hyperlink ref="E653" r:id="rId437"/>
    <hyperlink ref="E654" r:id="rId438"/>
    <hyperlink ref="E655" r:id="rId439"/>
    <hyperlink ref="E656" r:id="rId440"/>
    <hyperlink ref="E508" r:id="rId441" display="http://www.komfort-city.ru/userFiles/pic/nezavisim/big/elit.gif"/>
    <hyperlink ref="E39" r:id="rId442"/>
    <hyperlink ref="O39" r:id="rId443"/>
    <hyperlink ref="E40" r:id="rId444"/>
    <hyperlink ref="O40" r:id="rId445"/>
    <hyperlink ref="E42" r:id="rId446"/>
    <hyperlink ref="E43" r:id="rId447"/>
    <hyperlink ref="E41" r:id="rId448"/>
    <hyperlink ref="E45" r:id="rId449"/>
    <hyperlink ref="E44" r:id="rId450"/>
    <hyperlink ref="E46" r:id="rId451"/>
    <hyperlink ref="E49" r:id="rId452"/>
    <hyperlink ref="E51" r:id="rId453"/>
    <hyperlink ref="E50" r:id="rId454"/>
    <hyperlink ref="E47" r:id="rId455"/>
    <hyperlink ref="E48" r:id="rId456"/>
    <hyperlink ref="O47" r:id="rId457"/>
    <hyperlink ref="O48:O49" r:id="rId458" display="http://www.kwa.ru/images/catalog/Victoria.jpg"/>
    <hyperlink ref="O50" r:id="rId459"/>
    <hyperlink ref="O51" r:id="rId460"/>
    <hyperlink ref="E52" r:id="rId461"/>
    <hyperlink ref="E53:E54" r:id="rId462" display="http://www.kwa.ru/images/catalog/5882-6_prew.jpg"/>
    <hyperlink ref="E55" r:id="rId463"/>
    <hyperlink ref="E56" r:id="rId464"/>
    <hyperlink ref="E57" r:id="rId465"/>
    <hyperlink ref="E58" r:id="rId466"/>
    <hyperlink ref="O55" r:id="rId467"/>
    <hyperlink ref="O56:O58" r:id="rId468" display="http://www.kwa.ru/images/catalog/Lorna_Jakarta.jpg"/>
    <hyperlink ref="E59" r:id="rId469"/>
    <hyperlink ref="E60" r:id="rId470"/>
    <hyperlink ref="O59" r:id="rId471"/>
    <hyperlink ref="O60" r:id="rId472"/>
    <hyperlink ref="E61" r:id="rId473"/>
    <hyperlink ref="E62" r:id="rId474"/>
    <hyperlink ref="E63" r:id="rId475"/>
    <hyperlink ref="O61" r:id="rId476"/>
    <hyperlink ref="O62:O63" r:id="rId477" display="http://www.kwa.ru/images/catalog/tara.jpg"/>
    <hyperlink ref="E64" r:id="rId478"/>
    <hyperlink ref="E65" r:id="rId479"/>
    <hyperlink ref="E66" r:id="rId480"/>
    <hyperlink ref="O64" r:id="rId481"/>
    <hyperlink ref="O65:O66" r:id="rId482" display="http://www.kwa.ru/images/catalog/Polly.jpg"/>
    <hyperlink ref="E69" r:id="rId483"/>
    <hyperlink ref="E67" r:id="rId484"/>
    <hyperlink ref="E68" r:id="rId485"/>
    <hyperlink ref="O67" r:id="rId486"/>
    <hyperlink ref="O68:O69" r:id="rId487" display="http://www.kwa.ru/images/catalog/Madras.jpg"/>
    <hyperlink ref="E75" r:id="rId488"/>
    <hyperlink ref="E70" r:id="rId489"/>
    <hyperlink ref="E71" r:id="rId490"/>
    <hyperlink ref="E72" r:id="rId491"/>
    <hyperlink ref="E73" r:id="rId492"/>
    <hyperlink ref="E74" r:id="rId493"/>
    <hyperlink ref="O70" r:id="rId494"/>
    <hyperlink ref="O71:O75" r:id="rId495" display="http://www.kwa.ru/images/catalog/Milano_lounge.jpg"/>
    <hyperlink ref="E76" r:id="rId496"/>
    <hyperlink ref="E77" r:id="rId497"/>
    <hyperlink ref="E78" r:id="rId498"/>
    <hyperlink ref="O76" r:id="rId499"/>
    <hyperlink ref="O77:O78" r:id="rId500" display="http://www.kwa.ru/upload/resize_cache/iblock/6c9/540_361_1742c89bd31d31e706694c01794f9666d/6c9555011e09ba7157701c7b7514e6ed.jpg"/>
    <hyperlink ref="E83" r:id="rId501"/>
    <hyperlink ref="E84" r:id="rId502"/>
    <hyperlink ref="E82" r:id="rId503"/>
    <hyperlink ref="E81" r:id="rId504"/>
    <hyperlink ref="E79" r:id="rId505"/>
    <hyperlink ref="E80" r:id="rId506"/>
    <hyperlink ref="E85" r:id="rId507"/>
    <hyperlink ref="E86" r:id="rId508"/>
    <hyperlink ref="E87" r:id="rId509"/>
    <hyperlink ref="O79" r:id="rId510"/>
    <hyperlink ref="O82" r:id="rId511"/>
    <hyperlink ref="O85" r:id="rId512"/>
    <hyperlink ref="O83" r:id="rId513"/>
    <hyperlink ref="O84" r:id="rId514"/>
    <hyperlink ref="O87" r:id="rId515"/>
    <hyperlink ref="O86" r:id="rId516"/>
    <hyperlink ref="E90" r:id="rId517"/>
    <hyperlink ref="E89" r:id="rId518"/>
    <hyperlink ref="E88" r:id="rId519"/>
    <hyperlink ref="E91" r:id="rId520"/>
    <hyperlink ref="O88" r:id="rId521"/>
    <hyperlink ref="O89" r:id="rId522"/>
    <hyperlink ref="O90" r:id="rId523"/>
    <hyperlink ref="O91" r:id="rId524"/>
    <hyperlink ref="E92" r:id="rId525"/>
    <hyperlink ref="E94" r:id="rId526"/>
  </hyperlinks>
  <pageMargins left="0.7" right="0.7" top="0.75" bottom="0.75" header="0.3" footer="0.3"/>
  <pageSetup paperSize="9" orientation="portrait" verticalDpi="0" r:id="rId527"/>
  <drawing r:id="rId528"/>
</worksheet>
</file>

<file path=xl/worksheets/sheet2.xml><?xml version="1.0" encoding="utf-8"?>
<worksheet xmlns="http://schemas.openxmlformats.org/spreadsheetml/2006/main" xmlns:r="http://schemas.openxmlformats.org/officeDocument/2006/relationships">
  <dimension ref="A1:P617"/>
  <sheetViews>
    <sheetView topLeftCell="A25" workbookViewId="0">
      <selection activeCell="J14" sqref="J14:J27"/>
    </sheetView>
  </sheetViews>
  <sheetFormatPr defaultColWidth="10.69921875" defaultRowHeight="15.6" outlineLevelRow="1"/>
  <cols>
    <col min="1" max="1" width="5.19921875" style="1" customWidth="1"/>
    <col min="2" max="2" width="10.5" style="1" customWidth="1"/>
    <col min="3" max="3" width="10.09765625" style="90" customWidth="1"/>
    <col min="4" max="4" width="5.5" style="1" customWidth="1"/>
    <col min="5" max="5" width="14.69921875" style="9" customWidth="1"/>
    <col min="6" max="6" width="14.796875" style="9" customWidth="1"/>
    <col min="7" max="7" width="16.19921875" style="1" hidden="1" customWidth="1"/>
    <col min="8" max="8" width="74" style="12" customWidth="1"/>
    <col min="9" max="9" width="10.69921875" style="1" hidden="1" customWidth="1"/>
    <col min="10" max="10" width="11.69921875" style="3" customWidth="1"/>
    <col min="11" max="11" width="10.69921875" style="3" customWidth="1"/>
    <col min="12" max="12" width="10.69921875" style="1" customWidth="1"/>
    <col min="13" max="13" width="10.8984375" style="1" customWidth="1"/>
    <col min="14" max="15" width="12.59765625" style="1" customWidth="1"/>
    <col min="16" max="16" width="10.8984375" style="6" hidden="1" customWidth="1"/>
    <col min="17" max="16384" width="10.69921875" style="1"/>
  </cols>
  <sheetData>
    <row r="1" spans="1:16" ht="62.4">
      <c r="A1" s="2" t="s">
        <v>0</v>
      </c>
      <c r="B1" s="2" t="s">
        <v>83</v>
      </c>
      <c r="C1" s="84"/>
    </row>
    <row r="2" spans="1:16" ht="46.8">
      <c r="A2" s="2" t="s">
        <v>1</v>
      </c>
      <c r="B2" s="2"/>
      <c r="C2" s="84"/>
    </row>
    <row r="3" spans="1:16" ht="62.4">
      <c r="A3" s="2" t="s">
        <v>2</v>
      </c>
      <c r="B3" s="2"/>
      <c r="C3" s="84"/>
    </row>
    <row r="4" spans="1:16" ht="31.2">
      <c r="A4" s="2" t="s">
        <v>3</v>
      </c>
      <c r="B4" s="25">
        <v>89222266270</v>
      </c>
      <c r="C4" s="84"/>
    </row>
    <row r="5" spans="1:16">
      <c r="C5" s="84"/>
    </row>
    <row r="6" spans="1:16" ht="62.4">
      <c r="A6" s="2" t="s">
        <v>5</v>
      </c>
      <c r="B6" s="2" t="s">
        <v>4</v>
      </c>
      <c r="C6" s="84"/>
    </row>
    <row r="7" spans="1:16" ht="46.8" outlineLevel="1">
      <c r="A7" s="21">
        <v>1</v>
      </c>
      <c r="B7" s="21" t="s">
        <v>474</v>
      </c>
      <c r="C7" s="84"/>
    </row>
    <row r="8" spans="1:16" ht="46.8" outlineLevel="1">
      <c r="A8" s="23">
        <v>2</v>
      </c>
      <c r="B8" s="23" t="s">
        <v>476</v>
      </c>
      <c r="C8" s="84"/>
    </row>
    <row r="9" spans="1:16" ht="31.2" outlineLevel="1">
      <c r="A9" s="22">
        <v>3</v>
      </c>
      <c r="B9" s="22" t="s">
        <v>475</v>
      </c>
      <c r="C9" s="84"/>
    </row>
    <row r="10" spans="1:16" ht="31.2" outlineLevel="1">
      <c r="A10" s="24">
        <v>4</v>
      </c>
      <c r="B10" s="24" t="s">
        <v>473</v>
      </c>
      <c r="C10" s="84"/>
    </row>
    <row r="11" spans="1:16" ht="46.8" outlineLevel="1">
      <c r="A11" s="2">
        <v>5</v>
      </c>
      <c r="B11" s="2" t="s">
        <v>1052</v>
      </c>
      <c r="C11" s="84"/>
    </row>
    <row r="12" spans="1:16">
      <c r="A12" s="91" t="s">
        <v>29</v>
      </c>
      <c r="B12" s="91"/>
      <c r="C12" s="91"/>
      <c r="D12" s="91"/>
      <c r="E12" s="91"/>
      <c r="F12" s="91"/>
      <c r="G12" s="91"/>
      <c r="H12" s="91"/>
      <c r="N12" s="4"/>
      <c r="O12" s="4"/>
      <c r="P12" s="5"/>
    </row>
    <row r="13" spans="1:16" s="6" customFormat="1" ht="93.6">
      <c r="A13" s="7" t="s">
        <v>6</v>
      </c>
      <c r="B13" s="7" t="s">
        <v>23</v>
      </c>
      <c r="C13" s="85" t="s">
        <v>7</v>
      </c>
      <c r="D13" s="7" t="s">
        <v>8</v>
      </c>
      <c r="E13" s="10" t="s">
        <v>9</v>
      </c>
      <c r="F13" s="10" t="s">
        <v>10</v>
      </c>
      <c r="G13" s="7" t="s">
        <v>14</v>
      </c>
      <c r="H13" s="13" t="s">
        <v>15</v>
      </c>
      <c r="I13" s="7" t="s">
        <v>1056</v>
      </c>
      <c r="J13" s="8" t="s">
        <v>17</v>
      </c>
      <c r="K13" s="8" t="s">
        <v>24</v>
      </c>
      <c r="L13" s="7" t="s">
        <v>25</v>
      </c>
      <c r="M13" s="7" t="s">
        <v>18</v>
      </c>
      <c r="N13" s="58" t="s">
        <v>19</v>
      </c>
      <c r="O13" s="63" t="s">
        <v>1045</v>
      </c>
      <c r="P13" s="60" t="s">
        <v>20</v>
      </c>
    </row>
    <row r="14" spans="1:16" s="6" customFormat="1" ht="84">
      <c r="A14" s="7">
        <v>1</v>
      </c>
      <c r="B14" s="29" t="s">
        <v>11</v>
      </c>
      <c r="C14" s="86">
        <f>J14/0.74-50</f>
        <v>1711.7617617617618</v>
      </c>
      <c r="D14" s="29">
        <v>5</v>
      </c>
      <c r="E14" s="68" t="s">
        <v>1053</v>
      </c>
      <c r="F14" s="30" t="s">
        <v>1055</v>
      </c>
      <c r="G14" s="31"/>
      <c r="H14" s="32" t="s">
        <v>1054</v>
      </c>
      <c r="I14" s="7">
        <v>800</v>
      </c>
      <c r="J14" s="8">
        <v>1303.7037037037037</v>
      </c>
      <c r="K14" s="8"/>
      <c r="L14" s="7"/>
      <c r="M14" s="7"/>
      <c r="N14" s="58"/>
      <c r="O14" s="63"/>
      <c r="P14" s="60"/>
    </row>
    <row r="15" spans="1:16" s="6" customFormat="1" ht="84">
      <c r="A15" s="7">
        <v>2</v>
      </c>
      <c r="B15" s="29" t="s">
        <v>11</v>
      </c>
      <c r="C15" s="86">
        <f t="shared" ref="C15:C23" si="0">J15/0.74-50</f>
        <v>1993.6436436436434</v>
      </c>
      <c r="D15" s="29">
        <v>5</v>
      </c>
      <c r="E15" s="68" t="s">
        <v>1053</v>
      </c>
      <c r="F15" s="30" t="s">
        <v>1055</v>
      </c>
      <c r="G15" s="31"/>
      <c r="H15" s="32" t="s">
        <v>1057</v>
      </c>
      <c r="I15" s="7"/>
      <c r="J15" s="8">
        <v>1512.2962962962961</v>
      </c>
      <c r="K15" s="8"/>
      <c r="L15" s="7"/>
      <c r="M15" s="7"/>
      <c r="N15" s="58"/>
      <c r="O15" s="63"/>
      <c r="P15" s="60"/>
    </row>
    <row r="16" spans="1:16" s="6" customFormat="1" ht="84">
      <c r="A16" s="7">
        <v>3</v>
      </c>
      <c r="B16" s="29" t="s">
        <v>11</v>
      </c>
      <c r="C16" s="86">
        <f t="shared" si="0"/>
        <v>2320.6266266266261</v>
      </c>
      <c r="D16" s="29">
        <v>5</v>
      </c>
      <c r="E16" s="68" t="s">
        <v>1053</v>
      </c>
      <c r="F16" s="30" t="s">
        <v>1055</v>
      </c>
      <c r="G16" s="31"/>
      <c r="H16" s="32" t="s">
        <v>1058</v>
      </c>
      <c r="I16" s="7"/>
      <c r="J16" s="8">
        <v>1754.2637037037034</v>
      </c>
      <c r="K16" s="8"/>
      <c r="L16" s="7"/>
      <c r="M16" s="7"/>
      <c r="N16" s="58"/>
      <c r="O16" s="63"/>
      <c r="P16" s="60"/>
    </row>
    <row r="17" spans="1:16" s="6" customFormat="1" ht="84">
      <c r="A17" s="7">
        <v>4</v>
      </c>
      <c r="B17" s="29" t="s">
        <v>11</v>
      </c>
      <c r="C17" s="86">
        <f t="shared" si="0"/>
        <v>1993.6436436436436</v>
      </c>
      <c r="D17" s="29">
        <v>5</v>
      </c>
      <c r="E17" s="68" t="s">
        <v>1053</v>
      </c>
      <c r="F17" s="30" t="s">
        <v>1055</v>
      </c>
      <c r="G17" s="31"/>
      <c r="H17" s="32" t="s">
        <v>1059</v>
      </c>
      <c r="I17" s="7"/>
      <c r="J17" s="8">
        <v>1512.2962962962963</v>
      </c>
      <c r="K17" s="8"/>
      <c r="L17" s="7"/>
      <c r="M17" s="7"/>
      <c r="N17" s="58"/>
      <c r="O17" s="63"/>
      <c r="P17" s="60"/>
    </row>
    <row r="18" spans="1:16" s="6" customFormat="1" ht="84">
      <c r="A18" s="7">
        <v>5</v>
      </c>
      <c r="B18" s="29" t="s">
        <v>11</v>
      </c>
      <c r="C18" s="86">
        <f t="shared" si="0"/>
        <v>2320.6266266266271</v>
      </c>
      <c r="D18" s="29">
        <v>5</v>
      </c>
      <c r="E18" s="68" t="s">
        <v>1053</v>
      </c>
      <c r="F18" s="30" t="s">
        <v>1055</v>
      </c>
      <c r="G18" s="31"/>
      <c r="H18" s="32" t="s">
        <v>1060</v>
      </c>
      <c r="I18" s="7"/>
      <c r="J18" s="8">
        <v>1754.2637037037039</v>
      </c>
      <c r="K18" s="8"/>
      <c r="L18" s="7"/>
      <c r="M18" s="7"/>
      <c r="N18" s="58"/>
      <c r="O18" s="63"/>
      <c r="P18" s="60"/>
    </row>
    <row r="19" spans="1:16" s="6" customFormat="1" ht="84">
      <c r="A19" s="7">
        <v>6</v>
      </c>
      <c r="B19" s="29" t="s">
        <v>11</v>
      </c>
      <c r="C19" s="86">
        <f t="shared" si="0"/>
        <v>2699.9268868868867</v>
      </c>
      <c r="D19" s="29">
        <v>5</v>
      </c>
      <c r="E19" s="68" t="s">
        <v>1053</v>
      </c>
      <c r="F19" s="30" t="s">
        <v>1055</v>
      </c>
      <c r="G19" s="31"/>
      <c r="H19" s="32" t="s">
        <v>1061</v>
      </c>
      <c r="I19" s="7"/>
      <c r="J19" s="8">
        <v>2034.9458962962963</v>
      </c>
      <c r="K19" s="8"/>
      <c r="L19" s="7"/>
      <c r="M19" s="7"/>
      <c r="N19" s="58"/>
      <c r="O19" s="63"/>
      <c r="P19" s="60"/>
    </row>
    <row r="20" spans="1:16" s="6" customFormat="1" ht="84">
      <c r="A20" s="7">
        <v>7</v>
      </c>
      <c r="B20" s="29" t="s">
        <v>11</v>
      </c>
      <c r="C20" s="86">
        <f t="shared" si="0"/>
        <v>2320.6706706706709</v>
      </c>
      <c r="D20" s="29">
        <v>5</v>
      </c>
      <c r="E20" s="68" t="s">
        <v>1053</v>
      </c>
      <c r="F20" s="30" t="s">
        <v>1055</v>
      </c>
      <c r="G20" s="31"/>
      <c r="H20" s="32" t="s">
        <v>1062</v>
      </c>
      <c r="I20" s="7"/>
      <c r="J20" s="8">
        <v>1754.2962962962963</v>
      </c>
      <c r="K20" s="8"/>
      <c r="L20" s="7"/>
      <c r="M20" s="7"/>
      <c r="N20" s="58"/>
      <c r="O20" s="63"/>
      <c r="P20" s="60"/>
    </row>
    <row r="21" spans="1:16" s="6" customFormat="1" ht="84">
      <c r="A21" s="7">
        <v>8</v>
      </c>
      <c r="B21" s="29" t="s">
        <v>11</v>
      </c>
      <c r="C21" s="86">
        <f t="shared" si="0"/>
        <v>2699.9779779779778</v>
      </c>
      <c r="D21" s="29">
        <v>5</v>
      </c>
      <c r="E21" s="68" t="s">
        <v>1053</v>
      </c>
      <c r="F21" s="30" t="s">
        <v>1055</v>
      </c>
      <c r="G21" s="31"/>
      <c r="H21" s="32" t="s">
        <v>1063</v>
      </c>
      <c r="I21" s="7"/>
      <c r="J21" s="8">
        <v>2034.9837037037037</v>
      </c>
      <c r="K21" s="8"/>
      <c r="L21" s="7"/>
      <c r="M21" s="7"/>
      <c r="N21" s="58"/>
      <c r="O21" s="63"/>
      <c r="P21" s="60"/>
    </row>
    <row r="22" spans="1:16" s="6" customFormat="1" ht="84">
      <c r="A22" s="7">
        <v>9</v>
      </c>
      <c r="B22" s="29" t="s">
        <v>11</v>
      </c>
      <c r="C22" s="86">
        <f t="shared" si="0"/>
        <v>3139.9744544544546</v>
      </c>
      <c r="D22" s="29">
        <v>5</v>
      </c>
      <c r="E22" s="68" t="s">
        <v>1053</v>
      </c>
      <c r="F22" s="30" t="s">
        <v>1055</v>
      </c>
      <c r="G22" s="31"/>
      <c r="H22" s="32" t="s">
        <v>1064</v>
      </c>
      <c r="I22" s="7"/>
      <c r="J22" s="8">
        <v>2360.5810962962964</v>
      </c>
      <c r="K22" s="8"/>
      <c r="L22" s="7"/>
      <c r="M22" s="7"/>
      <c r="N22" s="58"/>
      <c r="O22" s="63"/>
      <c r="P22" s="60"/>
    </row>
    <row r="23" spans="1:16" s="6" customFormat="1" ht="69">
      <c r="A23" s="7">
        <v>10</v>
      </c>
      <c r="B23" s="29" t="s">
        <v>11</v>
      </c>
      <c r="C23" s="86">
        <f t="shared" si="0"/>
        <v>1931.981981981982</v>
      </c>
      <c r="D23" s="29">
        <v>5</v>
      </c>
      <c r="E23" s="68" t="s">
        <v>1065</v>
      </c>
      <c r="F23" s="30" t="s">
        <v>1075</v>
      </c>
      <c r="G23" s="31"/>
      <c r="H23" s="32" t="s">
        <v>1066</v>
      </c>
      <c r="I23" s="7"/>
      <c r="J23" s="8">
        <v>1466.6666666666667</v>
      </c>
      <c r="K23" s="8"/>
      <c r="L23" s="7"/>
      <c r="M23" s="7"/>
      <c r="N23" s="58"/>
      <c r="O23" s="63"/>
      <c r="P23" s="60"/>
    </row>
    <row r="24" spans="1:16" s="6" customFormat="1" ht="69">
      <c r="A24" s="7">
        <v>11</v>
      </c>
      <c r="B24" s="29" t="s">
        <v>11</v>
      </c>
      <c r="C24" s="86">
        <f t="shared" ref="C24:C29" si="1">J24/0.74-50</f>
        <v>2249.099099099099</v>
      </c>
      <c r="D24" s="29">
        <v>5</v>
      </c>
      <c r="E24" s="68" t="s">
        <v>1065</v>
      </c>
      <c r="F24" s="30" t="s">
        <v>1075</v>
      </c>
      <c r="G24" s="31"/>
      <c r="H24" s="32" t="s">
        <v>1067</v>
      </c>
      <c r="I24" s="7"/>
      <c r="J24" s="8">
        <v>1701.3333333333333</v>
      </c>
      <c r="K24" s="8"/>
      <c r="L24" s="7"/>
      <c r="M24" s="7"/>
      <c r="N24" s="58"/>
      <c r="O24" s="63"/>
      <c r="P24" s="60"/>
    </row>
    <row r="25" spans="1:16" s="6" customFormat="1" ht="69">
      <c r="A25" s="7">
        <v>12</v>
      </c>
      <c r="B25" s="29" t="s">
        <v>11</v>
      </c>
      <c r="C25" s="86">
        <f t="shared" si="1"/>
        <v>2616.9549549549552</v>
      </c>
      <c r="D25" s="29">
        <v>5</v>
      </c>
      <c r="E25" s="68" t="s">
        <v>1065</v>
      </c>
      <c r="F25" s="30" t="s">
        <v>1075</v>
      </c>
      <c r="G25" s="31"/>
      <c r="H25" s="32" t="s">
        <v>1068</v>
      </c>
      <c r="I25" s="7"/>
      <c r="J25" s="8">
        <v>1973.5466666666666</v>
      </c>
      <c r="K25" s="8"/>
      <c r="L25" s="7"/>
      <c r="M25" s="7"/>
      <c r="N25" s="58"/>
      <c r="O25" s="63"/>
      <c r="P25" s="60"/>
    </row>
    <row r="26" spans="1:16" s="6" customFormat="1" ht="69">
      <c r="A26" s="7">
        <v>13</v>
      </c>
      <c r="B26" s="29" t="s">
        <v>11</v>
      </c>
      <c r="C26" s="86">
        <f t="shared" si="1"/>
        <v>2249.099099099099</v>
      </c>
      <c r="D26" s="29">
        <v>5</v>
      </c>
      <c r="E26" s="68" t="s">
        <v>1065</v>
      </c>
      <c r="F26" s="30" t="s">
        <v>1075</v>
      </c>
      <c r="G26" s="31"/>
      <c r="H26" s="32" t="s">
        <v>1069</v>
      </c>
      <c r="I26" s="7"/>
      <c r="J26" s="8">
        <v>1701.3333333333333</v>
      </c>
      <c r="K26" s="8"/>
      <c r="L26" s="7"/>
      <c r="M26" s="7"/>
      <c r="N26" s="58"/>
      <c r="O26" s="63"/>
      <c r="P26" s="60"/>
    </row>
    <row r="27" spans="1:16" s="36" customFormat="1" ht="69">
      <c r="A27" s="7">
        <v>14</v>
      </c>
      <c r="B27" s="29" t="s">
        <v>11</v>
      </c>
      <c r="C27" s="86">
        <f t="shared" si="1"/>
        <v>2616.9549549549552</v>
      </c>
      <c r="D27" s="29">
        <v>5</v>
      </c>
      <c r="E27" s="68" t="s">
        <v>1065</v>
      </c>
      <c r="F27" s="30" t="s">
        <v>1075</v>
      </c>
      <c r="G27" s="31"/>
      <c r="H27" s="32" t="s">
        <v>1070</v>
      </c>
      <c r="I27" s="29"/>
      <c r="J27" s="33">
        <v>1973.5466666666666</v>
      </c>
      <c r="K27" s="33"/>
      <c r="L27" s="34"/>
      <c r="M27" s="35"/>
      <c r="N27" s="59"/>
      <c r="O27" s="64"/>
      <c r="P27" s="61"/>
    </row>
    <row r="28" spans="1:16" s="36" customFormat="1" ht="69">
      <c r="A28" s="7">
        <v>15</v>
      </c>
      <c r="B28" s="29" t="s">
        <v>11</v>
      </c>
      <c r="C28" s="86">
        <f t="shared" si="1"/>
        <v>3043.6677477477479</v>
      </c>
      <c r="D28" s="29">
        <v>5</v>
      </c>
      <c r="E28" s="68" t="s">
        <v>1065</v>
      </c>
      <c r="F28" s="30" t="s">
        <v>1075</v>
      </c>
      <c r="G28" s="31"/>
      <c r="H28" s="32" t="s">
        <v>1071</v>
      </c>
      <c r="I28" s="29"/>
      <c r="J28" s="33">
        <v>2289.3141333333333</v>
      </c>
      <c r="K28" s="33"/>
      <c r="L28" s="34"/>
      <c r="M28" s="35"/>
      <c r="N28" s="59"/>
      <c r="O28" s="64"/>
      <c r="P28" s="61"/>
    </row>
    <row r="29" spans="1:16" s="36" customFormat="1" ht="69">
      <c r="A29" s="7">
        <v>16</v>
      </c>
      <c r="B29" s="29" t="s">
        <v>11</v>
      </c>
      <c r="C29" s="86">
        <f t="shared" si="1"/>
        <v>2616.866866866867</v>
      </c>
      <c r="D29" s="29">
        <v>5</v>
      </c>
      <c r="E29" s="68" t="s">
        <v>1065</v>
      </c>
      <c r="F29" s="30" t="s">
        <v>1075</v>
      </c>
      <c r="G29" s="31"/>
      <c r="H29" s="32" t="s">
        <v>1072</v>
      </c>
      <c r="I29" s="29"/>
      <c r="J29" s="33">
        <v>1973.4814814814815</v>
      </c>
      <c r="K29" s="33"/>
      <c r="L29" s="34"/>
      <c r="M29" s="35"/>
      <c r="N29" s="59"/>
      <c r="O29" s="64"/>
      <c r="P29" s="61"/>
    </row>
    <row r="30" spans="1:16" s="36" customFormat="1" ht="69">
      <c r="A30" s="7">
        <v>17</v>
      </c>
      <c r="B30" s="29" t="s">
        <v>11</v>
      </c>
      <c r="C30" s="86">
        <f t="shared" ref="C30:C31" si="2">J30/0.74-50</f>
        <v>3043.5655655655655</v>
      </c>
      <c r="D30" s="29">
        <v>5</v>
      </c>
      <c r="E30" s="68" t="s">
        <v>1065</v>
      </c>
      <c r="F30" s="30" t="s">
        <v>1075</v>
      </c>
      <c r="G30" s="31"/>
      <c r="H30" s="32" t="s">
        <v>1073</v>
      </c>
      <c r="I30" s="29"/>
      <c r="J30" s="33">
        <v>2289.2385185185185</v>
      </c>
      <c r="K30" s="33"/>
      <c r="L30" s="34"/>
      <c r="M30" s="35"/>
      <c r="N30" s="59"/>
      <c r="O30" s="64"/>
      <c r="P30" s="61"/>
    </row>
    <row r="31" spans="1:16" s="36" customFormat="1" ht="69">
      <c r="A31" s="7">
        <v>18</v>
      </c>
      <c r="B31" s="29" t="s">
        <v>11</v>
      </c>
      <c r="C31" s="86">
        <f t="shared" si="2"/>
        <v>3538.5360560560557</v>
      </c>
      <c r="D31" s="29">
        <v>5</v>
      </c>
      <c r="E31" s="68" t="s">
        <v>1065</v>
      </c>
      <c r="F31" s="30" t="s">
        <v>1075</v>
      </c>
      <c r="G31" s="31"/>
      <c r="H31" s="32" t="s">
        <v>1074</v>
      </c>
      <c r="I31" s="29"/>
      <c r="J31" s="33">
        <v>2655.5166814814811</v>
      </c>
      <c r="K31" s="33"/>
      <c r="L31" s="34"/>
      <c r="M31" s="35"/>
      <c r="N31" s="59"/>
      <c r="O31" s="64"/>
      <c r="P31" s="61"/>
    </row>
    <row r="32" spans="1:16" s="36" customFormat="1" ht="84">
      <c r="A32" s="7">
        <v>19</v>
      </c>
      <c r="B32" s="29" t="s">
        <v>11</v>
      </c>
      <c r="C32" s="86">
        <f t="shared" ref="C32" si="3">J32/0.74-50</f>
        <v>2700</v>
      </c>
      <c r="D32" s="29">
        <v>5</v>
      </c>
      <c r="E32" s="68" t="s">
        <v>1077</v>
      </c>
      <c r="F32" s="42" t="s">
        <v>1076</v>
      </c>
      <c r="G32" s="37"/>
      <c r="H32" s="44" t="s">
        <v>1078</v>
      </c>
      <c r="I32" s="29"/>
      <c r="J32" s="33">
        <v>2035</v>
      </c>
      <c r="K32" s="33"/>
      <c r="L32" s="34"/>
      <c r="M32" s="35"/>
      <c r="N32" s="59"/>
      <c r="O32" s="64"/>
      <c r="P32" s="61"/>
    </row>
    <row r="33" spans="1:16" s="36" customFormat="1" ht="84">
      <c r="A33" s="7">
        <v>20</v>
      </c>
      <c r="B33" s="29" t="s">
        <v>11</v>
      </c>
      <c r="C33" s="86">
        <f t="shared" ref="C33:C40" si="4">J33/0.74-50</f>
        <v>2783.7837837837837</v>
      </c>
      <c r="D33" s="29">
        <v>5</v>
      </c>
      <c r="E33" s="68" t="s">
        <v>1077</v>
      </c>
      <c r="F33" s="42" t="s">
        <v>1076</v>
      </c>
      <c r="G33" s="37"/>
      <c r="H33" s="44" t="s">
        <v>1079</v>
      </c>
      <c r="I33" s="29"/>
      <c r="J33" s="33">
        <v>2097</v>
      </c>
      <c r="K33" s="33"/>
      <c r="L33" s="34"/>
      <c r="M33" s="35"/>
      <c r="N33" s="59"/>
      <c r="O33" s="64"/>
      <c r="P33" s="61"/>
    </row>
    <row r="34" spans="1:16" s="36" customFormat="1" ht="84">
      <c r="A34" s="7">
        <v>21</v>
      </c>
      <c r="B34" s="29" t="s">
        <v>11</v>
      </c>
      <c r="C34" s="86">
        <f t="shared" si="4"/>
        <v>2868.9189189189187</v>
      </c>
      <c r="D34" s="29">
        <v>5</v>
      </c>
      <c r="E34" s="68" t="s">
        <v>1077</v>
      </c>
      <c r="F34" s="42" t="s">
        <v>1076</v>
      </c>
      <c r="G34" s="37"/>
      <c r="H34" s="44" t="s">
        <v>1080</v>
      </c>
      <c r="I34" s="29"/>
      <c r="J34" s="33">
        <v>2160</v>
      </c>
      <c r="K34" s="33"/>
      <c r="L34" s="34"/>
      <c r="M34" s="35"/>
      <c r="N34" s="59"/>
      <c r="O34" s="64"/>
      <c r="P34" s="61"/>
    </row>
    <row r="35" spans="1:16" s="36" customFormat="1" ht="84">
      <c r="A35" s="7">
        <v>22</v>
      </c>
      <c r="B35" s="29" t="s">
        <v>11</v>
      </c>
      <c r="C35" s="86">
        <f t="shared" si="4"/>
        <v>2955.4054054054054</v>
      </c>
      <c r="D35" s="29">
        <v>5</v>
      </c>
      <c r="E35" s="68" t="s">
        <v>1077</v>
      </c>
      <c r="F35" s="42" t="s">
        <v>1076</v>
      </c>
      <c r="G35" s="37"/>
      <c r="H35" s="44" t="s">
        <v>1081</v>
      </c>
      <c r="I35" s="29"/>
      <c r="J35" s="33">
        <v>2224</v>
      </c>
      <c r="K35" s="33"/>
      <c r="L35" s="34"/>
      <c r="M35" s="35"/>
      <c r="N35" s="59"/>
      <c r="O35" s="64"/>
      <c r="P35" s="61"/>
    </row>
    <row r="36" spans="1:16" s="36" customFormat="1" ht="84">
      <c r="A36" s="7">
        <v>23</v>
      </c>
      <c r="B36" s="29" t="s">
        <v>11</v>
      </c>
      <c r="C36" s="86">
        <f t="shared" si="4"/>
        <v>3045.9459459459458</v>
      </c>
      <c r="D36" s="29">
        <v>5</v>
      </c>
      <c r="E36" s="68" t="s">
        <v>1077</v>
      </c>
      <c r="F36" s="42" t="s">
        <v>1076</v>
      </c>
      <c r="G36" s="37"/>
      <c r="H36" s="44" t="s">
        <v>1082</v>
      </c>
      <c r="I36" s="29"/>
      <c r="J36" s="33">
        <v>2291</v>
      </c>
      <c r="K36" s="33"/>
      <c r="L36" s="34"/>
      <c r="M36" s="35"/>
      <c r="N36" s="59"/>
      <c r="O36" s="64"/>
      <c r="P36" s="61"/>
    </row>
    <row r="37" spans="1:16" s="36" customFormat="1" ht="84">
      <c r="A37" s="7">
        <v>24</v>
      </c>
      <c r="B37" s="29" t="s">
        <v>11</v>
      </c>
      <c r="C37" s="86">
        <f t="shared" si="4"/>
        <v>3140.5405405405404</v>
      </c>
      <c r="D37" s="29">
        <v>5</v>
      </c>
      <c r="E37" s="68" t="s">
        <v>1077</v>
      </c>
      <c r="F37" s="42" t="s">
        <v>1076</v>
      </c>
      <c r="G37" s="37"/>
      <c r="H37" s="44" t="s">
        <v>1083</v>
      </c>
      <c r="I37" s="29"/>
      <c r="J37" s="33">
        <v>2361</v>
      </c>
      <c r="K37" s="33"/>
      <c r="L37" s="34"/>
      <c r="M37" s="35"/>
      <c r="N37" s="59"/>
      <c r="O37" s="64"/>
      <c r="P37" s="61"/>
    </row>
    <row r="38" spans="1:16" s="36" customFormat="1" ht="84">
      <c r="A38" s="7">
        <v>25</v>
      </c>
      <c r="B38" s="29" t="s">
        <v>11</v>
      </c>
      <c r="C38" s="86">
        <f t="shared" si="4"/>
        <v>3233.7837837837837</v>
      </c>
      <c r="D38" s="29">
        <v>5</v>
      </c>
      <c r="E38" s="68" t="s">
        <v>1077</v>
      </c>
      <c r="F38" s="42" t="s">
        <v>1076</v>
      </c>
      <c r="G38" s="37"/>
      <c r="H38" s="44" t="s">
        <v>1084</v>
      </c>
      <c r="I38" s="29"/>
      <c r="J38" s="33">
        <v>2430</v>
      </c>
      <c r="K38" s="33"/>
      <c r="L38" s="34"/>
      <c r="M38" s="38"/>
      <c r="N38" s="59"/>
      <c r="O38" s="64"/>
      <c r="P38" s="61"/>
    </row>
    <row r="39" spans="1:16" s="36" customFormat="1" ht="84">
      <c r="A39" s="7">
        <v>26</v>
      </c>
      <c r="B39" s="29" t="s">
        <v>11</v>
      </c>
      <c r="C39" s="86">
        <f t="shared" si="4"/>
        <v>3333.7837837837837</v>
      </c>
      <c r="D39" s="29">
        <v>5</v>
      </c>
      <c r="E39" s="68" t="s">
        <v>1077</v>
      </c>
      <c r="F39" s="42" t="s">
        <v>1076</v>
      </c>
      <c r="G39" s="37"/>
      <c r="H39" s="44" t="s">
        <v>1085</v>
      </c>
      <c r="I39" s="29"/>
      <c r="J39" s="33">
        <v>2504</v>
      </c>
      <c r="K39" s="33"/>
      <c r="L39" s="34"/>
      <c r="M39" s="40"/>
      <c r="N39" s="59"/>
      <c r="O39" s="64"/>
      <c r="P39" s="61"/>
    </row>
    <row r="40" spans="1:16" s="36" customFormat="1" ht="84">
      <c r="A40" s="7">
        <v>27</v>
      </c>
      <c r="B40" s="29" t="s">
        <v>11</v>
      </c>
      <c r="C40" s="86">
        <f t="shared" si="4"/>
        <v>3540.5405405405404</v>
      </c>
      <c r="D40" s="29">
        <v>5</v>
      </c>
      <c r="E40" s="68" t="s">
        <v>1077</v>
      </c>
      <c r="F40" s="42" t="s">
        <v>1076</v>
      </c>
      <c r="G40" s="37"/>
      <c r="H40" s="44" t="s">
        <v>1086</v>
      </c>
      <c r="I40" s="29"/>
      <c r="J40" s="33">
        <v>2657</v>
      </c>
      <c r="K40" s="33"/>
      <c r="L40" s="34"/>
      <c r="M40" s="40"/>
      <c r="N40" s="59"/>
      <c r="O40" s="64"/>
      <c r="P40" s="61"/>
    </row>
    <row r="41" spans="1:16" s="36" customFormat="1" ht="96.6">
      <c r="A41" s="7">
        <v>28</v>
      </c>
      <c r="B41" s="29" t="s">
        <v>11</v>
      </c>
      <c r="C41" s="86">
        <f t="shared" ref="C41" si="5">J41/0.74-50</f>
        <v>4301.3513513513517</v>
      </c>
      <c r="D41" s="29">
        <v>5</v>
      </c>
      <c r="E41" s="68" t="s">
        <v>1088</v>
      </c>
      <c r="F41" s="42" t="s">
        <v>1087</v>
      </c>
      <c r="G41" s="39"/>
      <c r="H41" s="43" t="s">
        <v>1089</v>
      </c>
      <c r="I41" s="78"/>
      <c r="J41" s="33">
        <v>3220</v>
      </c>
      <c r="K41" s="79"/>
      <c r="L41" s="34"/>
      <c r="M41" s="40"/>
      <c r="N41" s="59"/>
      <c r="O41" s="64"/>
      <c r="P41" s="61"/>
    </row>
    <row r="42" spans="1:16" ht="96.6">
      <c r="A42" s="7">
        <v>29</v>
      </c>
      <c r="B42" s="29" t="s">
        <v>11</v>
      </c>
      <c r="C42" s="86">
        <f t="shared" ref="C42:C46" si="6">J42/0.74-50</f>
        <v>4564.864864864865</v>
      </c>
      <c r="D42" s="29">
        <v>5</v>
      </c>
      <c r="E42" s="68" t="s">
        <v>1088</v>
      </c>
      <c r="F42" s="42" t="s">
        <v>1087</v>
      </c>
      <c r="G42" s="39"/>
      <c r="H42" s="43" t="s">
        <v>1090</v>
      </c>
      <c r="J42" s="80">
        <v>3415</v>
      </c>
      <c r="O42" s="63"/>
    </row>
    <row r="43" spans="1:16" ht="96.6">
      <c r="A43" s="7">
        <v>30</v>
      </c>
      <c r="B43" s="29" t="s">
        <v>11</v>
      </c>
      <c r="C43" s="86">
        <f t="shared" si="6"/>
        <v>4889.1891891891892</v>
      </c>
      <c r="D43" s="29">
        <v>5</v>
      </c>
      <c r="E43" s="68" t="s">
        <v>1088</v>
      </c>
      <c r="F43" s="42" t="s">
        <v>1087</v>
      </c>
      <c r="G43" s="39"/>
      <c r="H43" s="43" t="s">
        <v>1091</v>
      </c>
      <c r="J43" s="80">
        <v>3655</v>
      </c>
      <c r="O43" s="63"/>
    </row>
    <row r="44" spans="1:16" ht="96.6">
      <c r="A44" s="7">
        <v>31</v>
      </c>
      <c r="B44" s="29" t="s">
        <v>11</v>
      </c>
      <c r="C44" s="86">
        <f t="shared" si="6"/>
        <v>5235.135135135135</v>
      </c>
      <c r="D44" s="29">
        <v>5</v>
      </c>
      <c r="E44" s="68" t="s">
        <v>1088</v>
      </c>
      <c r="F44" s="42" t="s">
        <v>1087</v>
      </c>
      <c r="G44" s="39"/>
      <c r="H44" s="43" t="s">
        <v>1092</v>
      </c>
      <c r="J44" s="80">
        <v>3911</v>
      </c>
      <c r="O44" s="63"/>
    </row>
    <row r="45" spans="1:16" ht="96.6">
      <c r="A45" s="7">
        <v>32</v>
      </c>
      <c r="B45" s="29" t="s">
        <v>11</v>
      </c>
      <c r="C45" s="86">
        <f t="shared" si="6"/>
        <v>5605.4054054054059</v>
      </c>
      <c r="D45" s="29">
        <v>5</v>
      </c>
      <c r="E45" s="68" t="s">
        <v>1088</v>
      </c>
      <c r="F45" s="42" t="s">
        <v>1087</v>
      </c>
      <c r="G45" s="39"/>
      <c r="H45" s="43" t="s">
        <v>1093</v>
      </c>
      <c r="J45" s="80">
        <v>4185</v>
      </c>
      <c r="O45" s="63"/>
    </row>
    <row r="46" spans="1:16" ht="96.6">
      <c r="A46" s="7">
        <v>33</v>
      </c>
      <c r="B46" s="29" t="s">
        <v>11</v>
      </c>
      <c r="C46" s="86">
        <f t="shared" si="6"/>
        <v>6001.3513513513517</v>
      </c>
      <c r="D46" s="29">
        <v>5</v>
      </c>
      <c r="E46" s="68" t="s">
        <v>1088</v>
      </c>
      <c r="F46" s="42" t="s">
        <v>1087</v>
      </c>
      <c r="G46" s="39"/>
      <c r="H46" s="43" t="s">
        <v>1094</v>
      </c>
      <c r="J46" s="80">
        <v>4478</v>
      </c>
      <c r="O46" s="63"/>
    </row>
    <row r="47" spans="1:16" ht="96.6">
      <c r="A47" s="7">
        <v>34</v>
      </c>
      <c r="B47" s="29" t="s">
        <v>11</v>
      </c>
      <c r="C47" s="86">
        <f t="shared" ref="C47:C66" si="7">J47/0.73-50</f>
        <v>6513.0136986301368</v>
      </c>
      <c r="D47" s="29">
        <v>5</v>
      </c>
      <c r="E47" s="68" t="s">
        <v>1088</v>
      </c>
      <c r="F47" s="42" t="s">
        <v>1087</v>
      </c>
      <c r="G47" s="39"/>
      <c r="H47" s="43" t="s">
        <v>1095</v>
      </c>
      <c r="J47" s="80">
        <v>4791</v>
      </c>
      <c r="O47" s="63"/>
    </row>
    <row r="48" spans="1:16" ht="96.6">
      <c r="A48" s="7">
        <v>35</v>
      </c>
      <c r="B48" s="29" t="s">
        <v>11</v>
      </c>
      <c r="C48" s="86">
        <f t="shared" si="7"/>
        <v>6973.2876712328771</v>
      </c>
      <c r="D48" s="29">
        <v>5</v>
      </c>
      <c r="E48" s="68" t="s">
        <v>1088</v>
      </c>
      <c r="F48" s="42" t="s">
        <v>1087</v>
      </c>
      <c r="G48" s="39"/>
      <c r="H48" s="43" t="s">
        <v>1096</v>
      </c>
      <c r="J48" s="80">
        <v>5127</v>
      </c>
      <c r="O48" s="63"/>
    </row>
    <row r="49" spans="1:15" ht="96.6">
      <c r="A49" s="7">
        <v>36</v>
      </c>
      <c r="B49" s="29" t="s">
        <v>11</v>
      </c>
      <c r="C49" s="86">
        <f t="shared" si="7"/>
        <v>7466.4383561643835</v>
      </c>
      <c r="D49" s="29">
        <v>5</v>
      </c>
      <c r="E49" s="68" t="s">
        <v>1088</v>
      </c>
      <c r="F49" s="42" t="s">
        <v>1087</v>
      </c>
      <c r="G49" s="39"/>
      <c r="H49" s="81" t="s">
        <v>1097</v>
      </c>
      <c r="J49" s="82">
        <v>5487</v>
      </c>
      <c r="O49" s="63"/>
    </row>
    <row r="50" spans="1:15" ht="168.6">
      <c r="A50" s="7">
        <v>37</v>
      </c>
      <c r="B50" s="29" t="s">
        <v>11</v>
      </c>
      <c r="C50" s="86">
        <f t="shared" si="7"/>
        <v>5529.4520547945203</v>
      </c>
      <c r="D50" s="29">
        <v>5</v>
      </c>
      <c r="E50" s="41" t="s">
        <v>1099</v>
      </c>
      <c r="F50" s="42" t="s">
        <v>1098</v>
      </c>
      <c r="G50" s="39"/>
      <c r="H50" s="43" t="s">
        <v>1100</v>
      </c>
      <c r="I50" s="2"/>
      <c r="J50" s="80">
        <v>4073</v>
      </c>
      <c r="O50" s="63"/>
    </row>
    <row r="51" spans="1:15" ht="168.6">
      <c r="A51" s="7">
        <v>38</v>
      </c>
      <c r="B51" s="29" t="s">
        <v>11</v>
      </c>
      <c r="C51" s="86">
        <f t="shared" si="7"/>
        <v>5703.4246575342468</v>
      </c>
      <c r="D51" s="29">
        <v>5</v>
      </c>
      <c r="E51" s="41" t="s">
        <v>1099</v>
      </c>
      <c r="F51" s="42" t="s">
        <v>1098</v>
      </c>
      <c r="G51" s="39"/>
      <c r="H51" s="43" t="s">
        <v>1101</v>
      </c>
      <c r="I51" s="2"/>
      <c r="J51" s="80">
        <v>4200</v>
      </c>
      <c r="O51" s="63"/>
    </row>
    <row r="52" spans="1:15" ht="168.6">
      <c r="A52" s="7">
        <v>39</v>
      </c>
      <c r="B52" s="29" t="s">
        <v>11</v>
      </c>
      <c r="C52" s="86">
        <f t="shared" si="7"/>
        <v>5877.3972602739732</v>
      </c>
      <c r="D52" s="29">
        <v>5</v>
      </c>
      <c r="E52" s="41" t="s">
        <v>1099</v>
      </c>
      <c r="F52" s="42" t="s">
        <v>1098</v>
      </c>
      <c r="G52" s="39"/>
      <c r="H52" s="43" t="s">
        <v>1102</v>
      </c>
      <c r="I52" s="2"/>
      <c r="J52" s="80">
        <v>4327</v>
      </c>
      <c r="O52" s="63"/>
    </row>
    <row r="53" spans="1:15" ht="168.6">
      <c r="A53" s="7">
        <v>40</v>
      </c>
      <c r="B53" s="29" t="s">
        <v>11</v>
      </c>
      <c r="C53" s="86">
        <f t="shared" si="7"/>
        <v>6252.7397260273974</v>
      </c>
      <c r="D53" s="29">
        <v>5</v>
      </c>
      <c r="E53" s="41" t="s">
        <v>1099</v>
      </c>
      <c r="F53" s="42" t="s">
        <v>1098</v>
      </c>
      <c r="G53" s="39"/>
      <c r="H53" s="43" t="s">
        <v>1103</v>
      </c>
      <c r="I53" s="2"/>
      <c r="J53" s="80">
        <v>4601</v>
      </c>
      <c r="O53" s="63"/>
    </row>
    <row r="54" spans="1:15" ht="168.6">
      <c r="A54" s="7">
        <v>41</v>
      </c>
      <c r="B54" s="29" t="s">
        <v>11</v>
      </c>
      <c r="C54" s="86">
        <f t="shared" si="7"/>
        <v>6455.4794520547948</v>
      </c>
      <c r="D54" s="29">
        <v>5</v>
      </c>
      <c r="E54" s="41" t="s">
        <v>1099</v>
      </c>
      <c r="F54" s="42" t="s">
        <v>1098</v>
      </c>
      <c r="G54" s="39"/>
      <c r="H54" s="43" t="s">
        <v>1104</v>
      </c>
      <c r="I54" s="2"/>
      <c r="J54" s="80">
        <v>4749</v>
      </c>
      <c r="O54" s="63"/>
    </row>
    <row r="55" spans="1:15" ht="168.6">
      <c r="A55" s="7">
        <v>42</v>
      </c>
      <c r="B55" s="29" t="s">
        <v>11</v>
      </c>
      <c r="C55" s="86">
        <f t="shared" si="7"/>
        <v>6647.2602739726026</v>
      </c>
      <c r="D55" s="29">
        <v>5</v>
      </c>
      <c r="E55" s="41" t="s">
        <v>1099</v>
      </c>
      <c r="F55" s="42" t="s">
        <v>1098</v>
      </c>
      <c r="G55" s="39"/>
      <c r="H55" s="43" t="s">
        <v>1105</v>
      </c>
      <c r="I55" s="2"/>
      <c r="J55" s="80">
        <v>4889</v>
      </c>
      <c r="O55" s="63"/>
    </row>
    <row r="56" spans="1:15" ht="168.6">
      <c r="A56" s="7">
        <v>43</v>
      </c>
      <c r="B56" s="29" t="s">
        <v>11</v>
      </c>
      <c r="C56" s="86">
        <f t="shared" si="7"/>
        <v>6855.4794520547948</v>
      </c>
      <c r="D56" s="29">
        <v>5</v>
      </c>
      <c r="E56" s="41" t="s">
        <v>1099</v>
      </c>
      <c r="F56" s="42" t="s">
        <v>1098</v>
      </c>
      <c r="G56" s="39"/>
      <c r="H56" s="43" t="s">
        <v>1106</v>
      </c>
      <c r="I56" s="2"/>
      <c r="J56" s="80">
        <v>5041</v>
      </c>
      <c r="O56" s="63"/>
    </row>
    <row r="57" spans="1:15" ht="168.6">
      <c r="A57" s="7">
        <v>44</v>
      </c>
      <c r="B57" s="29" t="s">
        <v>11</v>
      </c>
      <c r="C57" s="86">
        <f t="shared" si="7"/>
        <v>7069.178082191781</v>
      </c>
      <c r="D57" s="29">
        <v>5</v>
      </c>
      <c r="E57" s="41" t="s">
        <v>1099</v>
      </c>
      <c r="F57" s="42" t="s">
        <v>1098</v>
      </c>
      <c r="G57" s="39"/>
      <c r="H57" s="43" t="s">
        <v>1107</v>
      </c>
      <c r="I57" s="2"/>
      <c r="J57" s="80">
        <v>5197</v>
      </c>
      <c r="O57" s="63"/>
    </row>
    <row r="58" spans="1:15" ht="168.6">
      <c r="A58" s="7">
        <v>45</v>
      </c>
      <c r="B58" s="29" t="s">
        <v>11</v>
      </c>
      <c r="C58" s="86">
        <f t="shared" si="7"/>
        <v>7289.7260273972606</v>
      </c>
      <c r="D58" s="29">
        <v>5</v>
      </c>
      <c r="E58" s="41" t="s">
        <v>1099</v>
      </c>
      <c r="F58" s="42" t="s">
        <v>1098</v>
      </c>
      <c r="G58" s="39"/>
      <c r="H58" s="43" t="s">
        <v>1108</v>
      </c>
      <c r="I58" s="2"/>
      <c r="J58" s="80">
        <v>5358</v>
      </c>
      <c r="O58" s="63"/>
    </row>
    <row r="59" spans="1:15" ht="132.6">
      <c r="A59" s="7">
        <v>46</v>
      </c>
      <c r="B59" s="29" t="s">
        <v>11</v>
      </c>
      <c r="C59" s="86">
        <f t="shared" si="7"/>
        <v>7919.8630136986303</v>
      </c>
      <c r="D59" s="29">
        <v>5</v>
      </c>
      <c r="E59" s="41" t="s">
        <v>1110</v>
      </c>
      <c r="F59" s="42" t="s">
        <v>1109</v>
      </c>
      <c r="G59" s="39"/>
      <c r="H59" s="43" t="s">
        <v>1111</v>
      </c>
      <c r="I59" s="2"/>
      <c r="J59" s="80">
        <v>5818</v>
      </c>
      <c r="O59" s="63"/>
    </row>
    <row r="60" spans="1:15" ht="132.6">
      <c r="A60" s="7">
        <v>47</v>
      </c>
      <c r="B60" s="29" t="s">
        <v>11</v>
      </c>
      <c r="C60" s="86">
        <f t="shared" si="7"/>
        <v>7921.232876712329</v>
      </c>
      <c r="D60" s="29">
        <v>5</v>
      </c>
      <c r="E60" s="41" t="s">
        <v>1110</v>
      </c>
      <c r="F60" s="42" t="s">
        <v>1109</v>
      </c>
      <c r="G60" s="39"/>
      <c r="H60" s="43" t="s">
        <v>1112</v>
      </c>
      <c r="I60" s="2"/>
      <c r="J60" s="80">
        <v>5819</v>
      </c>
      <c r="O60" s="63"/>
    </row>
    <row r="61" spans="1:15" ht="132.6">
      <c r="A61" s="7">
        <v>48</v>
      </c>
      <c r="B61" s="29" t="s">
        <v>11</v>
      </c>
      <c r="C61" s="86">
        <f t="shared" si="7"/>
        <v>7922.6027397260277</v>
      </c>
      <c r="D61" s="29">
        <v>5</v>
      </c>
      <c r="E61" s="41" t="s">
        <v>1110</v>
      </c>
      <c r="F61" s="42" t="s">
        <v>1109</v>
      </c>
      <c r="G61" s="39"/>
      <c r="H61" s="43" t="s">
        <v>1113</v>
      </c>
      <c r="I61" s="2"/>
      <c r="J61" s="80">
        <v>5820</v>
      </c>
      <c r="O61" s="63"/>
    </row>
    <row r="62" spans="1:15" ht="132.6">
      <c r="A62" s="7">
        <v>49</v>
      </c>
      <c r="B62" s="29" t="s">
        <v>11</v>
      </c>
      <c r="C62" s="86">
        <f t="shared" si="7"/>
        <v>7923.9726027397264</v>
      </c>
      <c r="D62" s="29">
        <v>5</v>
      </c>
      <c r="E62" s="41" t="s">
        <v>1110</v>
      </c>
      <c r="F62" s="42" t="s">
        <v>1109</v>
      </c>
      <c r="G62" s="39"/>
      <c r="H62" s="43" t="s">
        <v>1114</v>
      </c>
      <c r="I62" s="2"/>
      <c r="J62" s="80">
        <v>5821</v>
      </c>
      <c r="O62" s="63"/>
    </row>
    <row r="63" spans="1:15" ht="132.6">
      <c r="A63" s="7">
        <v>50</v>
      </c>
      <c r="B63" s="29" t="s">
        <v>11</v>
      </c>
      <c r="C63" s="86">
        <f t="shared" si="7"/>
        <v>7925.3424657534251</v>
      </c>
      <c r="D63" s="29">
        <v>5</v>
      </c>
      <c r="E63" s="41" t="s">
        <v>1110</v>
      </c>
      <c r="F63" s="42" t="s">
        <v>1109</v>
      </c>
      <c r="G63" s="39"/>
      <c r="H63" s="43" t="s">
        <v>1115</v>
      </c>
      <c r="I63" s="2"/>
      <c r="J63" s="80">
        <v>5822</v>
      </c>
      <c r="O63" s="63"/>
    </row>
    <row r="64" spans="1:15" ht="132.6">
      <c r="A64" s="7">
        <v>51</v>
      </c>
      <c r="B64" s="29" t="s">
        <v>11</v>
      </c>
      <c r="C64" s="86">
        <f t="shared" si="7"/>
        <v>7926.7123287671238</v>
      </c>
      <c r="D64" s="29">
        <v>5</v>
      </c>
      <c r="E64" s="41" t="s">
        <v>1110</v>
      </c>
      <c r="F64" s="42" t="s">
        <v>1109</v>
      </c>
      <c r="G64" s="39"/>
      <c r="H64" s="43" t="s">
        <v>1116</v>
      </c>
      <c r="I64" s="2"/>
      <c r="J64" s="80">
        <v>5823</v>
      </c>
      <c r="O64" s="63"/>
    </row>
    <row r="65" spans="1:15" ht="132.6">
      <c r="A65" s="7">
        <v>52</v>
      </c>
      <c r="B65" s="29" t="s">
        <v>11</v>
      </c>
      <c r="C65" s="86">
        <f t="shared" si="7"/>
        <v>7928.0821917808225</v>
      </c>
      <c r="D65" s="29">
        <v>5</v>
      </c>
      <c r="E65" s="41" t="s">
        <v>1110</v>
      </c>
      <c r="F65" s="42" t="s">
        <v>1109</v>
      </c>
      <c r="G65" s="39"/>
      <c r="H65" s="43" t="s">
        <v>1117</v>
      </c>
      <c r="I65" s="2"/>
      <c r="J65" s="80">
        <v>5824</v>
      </c>
      <c r="O65" s="63"/>
    </row>
    <row r="66" spans="1:15" ht="132.6">
      <c r="A66" s="7">
        <v>53</v>
      </c>
      <c r="B66" s="29" t="s">
        <v>11</v>
      </c>
      <c r="C66" s="86">
        <f t="shared" si="7"/>
        <v>7929.4520547945203</v>
      </c>
      <c r="D66" s="29">
        <v>5</v>
      </c>
      <c r="E66" s="41" t="s">
        <v>1110</v>
      </c>
      <c r="F66" s="42" t="s">
        <v>1109</v>
      </c>
      <c r="G66" s="39"/>
      <c r="H66" s="43" t="s">
        <v>1118</v>
      </c>
      <c r="I66" s="2"/>
      <c r="J66" s="80">
        <v>5825</v>
      </c>
      <c r="O66" s="63"/>
    </row>
    <row r="67" spans="1:15" ht="132.6">
      <c r="A67" s="7">
        <v>54</v>
      </c>
      <c r="B67" s="29" t="s">
        <v>11</v>
      </c>
      <c r="C67" s="86">
        <f>J67/0.73-50</f>
        <v>7930.821917808219</v>
      </c>
      <c r="D67" s="29">
        <v>5</v>
      </c>
      <c r="E67" s="41" t="s">
        <v>1110</v>
      </c>
      <c r="F67" s="42" t="s">
        <v>1109</v>
      </c>
      <c r="G67" s="39"/>
      <c r="H67" s="43" t="s">
        <v>1119</v>
      </c>
      <c r="I67" s="2"/>
      <c r="J67" s="80">
        <v>5826</v>
      </c>
      <c r="O67" s="63"/>
    </row>
    <row r="68" spans="1:15" ht="148.19999999999999" customHeight="1">
      <c r="A68" s="7">
        <v>55</v>
      </c>
      <c r="B68" s="29" t="s">
        <v>11</v>
      </c>
      <c r="C68" s="86">
        <f t="shared" ref="C68:C75" si="8">J68/0.64-50</f>
        <v>8732.8125</v>
      </c>
      <c r="D68" s="29">
        <v>5</v>
      </c>
      <c r="E68" s="41" t="s">
        <v>1121</v>
      </c>
      <c r="F68" s="42" t="s">
        <v>1120</v>
      </c>
      <c r="G68" s="39"/>
      <c r="H68" s="43" t="s">
        <v>1122</v>
      </c>
      <c r="I68" s="2"/>
      <c r="J68" s="80">
        <v>5621</v>
      </c>
      <c r="O68" s="63"/>
    </row>
    <row r="69" spans="1:15" ht="144.6">
      <c r="A69" s="7">
        <v>56</v>
      </c>
      <c r="B69" s="29" t="s">
        <v>11</v>
      </c>
      <c r="C69" s="86">
        <f t="shared" si="8"/>
        <v>9192.1875</v>
      </c>
      <c r="D69" s="29">
        <v>6</v>
      </c>
      <c r="E69" s="41" t="s">
        <v>1121</v>
      </c>
      <c r="F69" s="42" t="s">
        <v>1120</v>
      </c>
      <c r="G69" s="39"/>
      <c r="H69" s="43" t="s">
        <v>1122</v>
      </c>
      <c r="I69" s="2"/>
      <c r="J69" s="80">
        <v>5915</v>
      </c>
      <c r="O69" s="63"/>
    </row>
    <row r="70" spans="1:15" ht="144.6">
      <c r="A70" s="7">
        <v>57</v>
      </c>
      <c r="B70" s="29" t="s">
        <v>11</v>
      </c>
      <c r="C70" s="86">
        <f t="shared" si="8"/>
        <v>9679.6875</v>
      </c>
      <c r="D70" s="29">
        <v>7</v>
      </c>
      <c r="E70" s="41" t="s">
        <v>1121</v>
      </c>
      <c r="F70" s="42" t="s">
        <v>1120</v>
      </c>
      <c r="G70" s="39"/>
      <c r="H70" s="43" t="s">
        <v>1122</v>
      </c>
      <c r="I70" s="2"/>
      <c r="J70" s="80">
        <v>6227</v>
      </c>
      <c r="O70" s="63"/>
    </row>
    <row r="71" spans="1:15" ht="144.6">
      <c r="A71" s="7">
        <v>58</v>
      </c>
      <c r="B71" s="29" t="s">
        <v>11</v>
      </c>
      <c r="C71" s="86">
        <f t="shared" si="8"/>
        <v>10193.75</v>
      </c>
      <c r="D71" s="29">
        <v>8</v>
      </c>
      <c r="E71" s="41" t="s">
        <v>1121</v>
      </c>
      <c r="F71" s="42" t="s">
        <v>1120</v>
      </c>
      <c r="G71" s="39"/>
      <c r="H71" s="43" t="s">
        <v>1122</v>
      </c>
      <c r="I71" s="2"/>
      <c r="J71" s="80">
        <v>6556</v>
      </c>
      <c r="O71" s="63"/>
    </row>
    <row r="72" spans="1:15" ht="144.6">
      <c r="A72" s="7">
        <v>59</v>
      </c>
      <c r="B72" s="29" t="s">
        <v>11</v>
      </c>
      <c r="C72" s="86">
        <f t="shared" si="8"/>
        <v>10732.8125</v>
      </c>
      <c r="D72" s="29">
        <v>9</v>
      </c>
      <c r="E72" s="41" t="s">
        <v>1121</v>
      </c>
      <c r="F72" s="42" t="s">
        <v>1120</v>
      </c>
      <c r="G72" s="39"/>
      <c r="H72" s="43" t="s">
        <v>1122</v>
      </c>
      <c r="I72" s="2"/>
      <c r="J72" s="80">
        <v>6901</v>
      </c>
      <c r="O72" s="63"/>
    </row>
    <row r="73" spans="1:15" ht="144.6">
      <c r="A73" s="7">
        <v>60</v>
      </c>
      <c r="B73" s="29" t="s">
        <v>11</v>
      </c>
      <c r="C73" s="86">
        <f t="shared" si="8"/>
        <v>11300</v>
      </c>
      <c r="D73" s="29">
        <v>10</v>
      </c>
      <c r="E73" s="41" t="s">
        <v>1121</v>
      </c>
      <c r="F73" s="42" t="s">
        <v>1120</v>
      </c>
      <c r="G73" s="39"/>
      <c r="H73" s="43" t="s">
        <v>1122</v>
      </c>
      <c r="I73" s="2"/>
      <c r="J73" s="80">
        <v>7264</v>
      </c>
      <c r="O73" s="63"/>
    </row>
    <row r="74" spans="1:15" ht="144.6">
      <c r="A74" s="7">
        <v>61</v>
      </c>
      <c r="B74" s="29" t="s">
        <v>11</v>
      </c>
      <c r="C74" s="86">
        <f t="shared" si="8"/>
        <v>11896.875</v>
      </c>
      <c r="D74" s="29">
        <v>11</v>
      </c>
      <c r="E74" s="41" t="s">
        <v>1121</v>
      </c>
      <c r="F74" s="42" t="s">
        <v>1120</v>
      </c>
      <c r="G74" s="39"/>
      <c r="H74" s="43" t="s">
        <v>1122</v>
      </c>
      <c r="I74" s="2"/>
      <c r="J74" s="80">
        <v>7646</v>
      </c>
      <c r="O74" s="63"/>
    </row>
    <row r="75" spans="1:15" ht="144.6">
      <c r="A75" s="7">
        <v>62</v>
      </c>
      <c r="B75" s="29" t="s">
        <v>11</v>
      </c>
      <c r="C75" s="86">
        <f t="shared" si="8"/>
        <v>12525</v>
      </c>
      <c r="D75" s="29">
        <v>12</v>
      </c>
      <c r="E75" s="41" t="s">
        <v>1121</v>
      </c>
      <c r="F75" s="42" t="s">
        <v>1120</v>
      </c>
      <c r="G75" s="39"/>
      <c r="H75" s="43" t="s">
        <v>1122</v>
      </c>
      <c r="I75" s="2"/>
      <c r="J75" s="80">
        <v>8048</v>
      </c>
      <c r="O75" s="63"/>
    </row>
    <row r="76" spans="1:15" ht="144.6">
      <c r="A76" s="7">
        <v>63</v>
      </c>
      <c r="B76" s="29" t="s">
        <v>11</v>
      </c>
      <c r="C76" s="86">
        <f>J76/0.64-50</f>
        <v>13189.0625</v>
      </c>
      <c r="D76" s="29">
        <v>13</v>
      </c>
      <c r="E76" s="41" t="s">
        <v>1121</v>
      </c>
      <c r="F76" s="42" t="s">
        <v>1120</v>
      </c>
      <c r="G76" s="39"/>
      <c r="H76" s="43" t="s">
        <v>1122</v>
      </c>
      <c r="I76" s="2"/>
      <c r="J76" s="80">
        <v>8473</v>
      </c>
      <c r="O76" s="63"/>
    </row>
    <row r="77" spans="1:15">
      <c r="A77" s="29"/>
      <c r="B77" s="29"/>
      <c r="C77" s="87"/>
      <c r="D77" s="29"/>
      <c r="E77" s="39"/>
      <c r="F77" s="42"/>
      <c r="G77" s="39"/>
      <c r="H77" s="43"/>
      <c r="I77" s="2"/>
      <c r="J77" s="80"/>
      <c r="O77" s="63"/>
    </row>
    <row r="78" spans="1:15">
      <c r="A78" s="29"/>
      <c r="B78" s="29"/>
      <c r="C78" s="87"/>
      <c r="D78" s="29"/>
      <c r="E78" s="39"/>
      <c r="F78" s="42"/>
      <c r="G78" s="39"/>
      <c r="H78" s="43"/>
      <c r="I78" s="2"/>
      <c r="J78" s="80"/>
      <c r="O78" s="63"/>
    </row>
    <row r="79" spans="1:15">
      <c r="A79" s="29"/>
      <c r="B79" s="29"/>
      <c r="C79" s="87"/>
      <c r="D79" s="29"/>
      <c r="E79" s="39"/>
      <c r="F79" s="42"/>
      <c r="G79" s="39"/>
      <c r="H79" s="43"/>
      <c r="I79" s="2"/>
      <c r="J79" s="80"/>
      <c r="O79" s="63"/>
    </row>
    <row r="80" spans="1:15">
      <c r="A80" s="29"/>
      <c r="B80" s="29"/>
      <c r="C80" s="87"/>
      <c r="D80" s="29"/>
      <c r="E80" s="39"/>
      <c r="F80" s="42"/>
      <c r="G80" s="39"/>
      <c r="H80" s="43"/>
      <c r="I80" s="2"/>
      <c r="J80" s="80"/>
      <c r="O80" s="63"/>
    </row>
    <row r="81" spans="1:15">
      <c r="A81" s="29"/>
      <c r="B81" s="29"/>
      <c r="C81" s="87"/>
      <c r="D81" s="29"/>
      <c r="E81" s="39"/>
      <c r="F81" s="42"/>
      <c r="G81" s="39"/>
      <c r="H81" s="43"/>
      <c r="I81" s="2"/>
      <c r="J81" s="80"/>
      <c r="O81" s="63"/>
    </row>
    <row r="82" spans="1:15">
      <c r="A82" s="29"/>
      <c r="B82" s="29"/>
      <c r="C82" s="87"/>
      <c r="D82" s="29"/>
      <c r="E82" s="39"/>
      <c r="F82" s="42"/>
      <c r="G82" s="39"/>
      <c r="H82" s="43"/>
      <c r="I82" s="2"/>
      <c r="J82" s="80"/>
      <c r="O82" s="63"/>
    </row>
    <row r="83" spans="1:15">
      <c r="A83" s="29"/>
      <c r="B83" s="29"/>
      <c r="C83" s="87"/>
      <c r="D83" s="29"/>
      <c r="E83" s="39"/>
      <c r="F83" s="42"/>
      <c r="G83" s="39"/>
      <c r="H83" s="43"/>
      <c r="I83" s="2"/>
      <c r="J83" s="80"/>
      <c r="O83" s="63"/>
    </row>
    <row r="84" spans="1:15">
      <c r="A84" s="29"/>
      <c r="B84" s="29"/>
      <c r="C84" s="87"/>
      <c r="D84" s="29"/>
      <c r="E84" s="39"/>
      <c r="F84" s="42"/>
      <c r="G84" s="39"/>
      <c r="H84" s="43"/>
      <c r="I84" s="2"/>
      <c r="J84" s="80"/>
      <c r="O84" s="63"/>
    </row>
    <row r="85" spans="1:15">
      <c r="A85" s="29"/>
      <c r="B85" s="29"/>
      <c r="C85" s="87"/>
      <c r="D85" s="29"/>
      <c r="E85" s="39"/>
      <c r="F85" s="42"/>
      <c r="G85" s="39"/>
      <c r="H85" s="43"/>
      <c r="I85" s="2"/>
      <c r="J85" s="80"/>
      <c r="O85" s="63"/>
    </row>
    <row r="86" spans="1:15">
      <c r="A86" s="29"/>
      <c r="B86" s="29"/>
      <c r="C86" s="87"/>
      <c r="D86" s="29"/>
      <c r="E86" s="39"/>
      <c r="F86" s="42"/>
      <c r="G86" s="39"/>
      <c r="H86" s="43"/>
      <c r="I86" s="2"/>
      <c r="J86" s="80"/>
      <c r="O86" s="63"/>
    </row>
    <row r="87" spans="1:15">
      <c r="A87" s="29"/>
      <c r="B87" s="29"/>
      <c r="C87" s="87"/>
      <c r="D87" s="29"/>
      <c r="E87" s="39"/>
      <c r="F87" s="42"/>
      <c r="G87" s="39"/>
      <c r="H87" s="43"/>
      <c r="I87" s="2"/>
      <c r="J87" s="80"/>
      <c r="O87" s="63"/>
    </row>
    <row r="88" spans="1:15">
      <c r="A88" s="29"/>
      <c r="B88" s="29"/>
      <c r="C88" s="87"/>
      <c r="D88" s="29"/>
      <c r="E88" s="39"/>
      <c r="F88" s="42"/>
      <c r="G88" s="39"/>
      <c r="H88" s="43"/>
      <c r="I88" s="2"/>
      <c r="J88" s="80"/>
      <c r="O88" s="63"/>
    </row>
    <row r="89" spans="1:15">
      <c r="A89" s="29"/>
      <c r="B89" s="29"/>
      <c r="C89" s="87"/>
      <c r="D89" s="29"/>
      <c r="E89" s="39"/>
      <c r="F89" s="42"/>
      <c r="G89" s="39"/>
      <c r="H89" s="43"/>
      <c r="I89" s="2"/>
      <c r="J89" s="80"/>
      <c r="O89" s="63"/>
    </row>
    <row r="90" spans="1:15">
      <c r="A90" s="29"/>
      <c r="B90" s="29"/>
      <c r="C90" s="87"/>
      <c r="D90" s="29"/>
      <c r="E90" s="39"/>
      <c r="F90" s="42"/>
      <c r="G90" s="39"/>
      <c r="H90" s="43"/>
      <c r="I90" s="2"/>
      <c r="J90" s="80"/>
      <c r="O90" s="63"/>
    </row>
    <row r="91" spans="1:15">
      <c r="A91" s="29"/>
      <c r="B91" s="29"/>
      <c r="C91" s="87"/>
      <c r="D91" s="29"/>
      <c r="E91" s="39"/>
      <c r="F91" s="42"/>
      <c r="G91" s="39"/>
      <c r="H91" s="43"/>
      <c r="I91" s="2"/>
      <c r="J91" s="80"/>
      <c r="O91" s="63"/>
    </row>
    <row r="92" spans="1:15">
      <c r="A92" s="29"/>
      <c r="B92" s="29"/>
      <c r="C92" s="87"/>
      <c r="D92" s="29"/>
      <c r="E92" s="39"/>
      <c r="F92" s="42"/>
      <c r="G92" s="39"/>
      <c r="H92" s="43"/>
      <c r="I92" s="2"/>
      <c r="J92" s="80"/>
      <c r="O92" s="63"/>
    </row>
    <row r="93" spans="1:15">
      <c r="A93" s="29"/>
      <c r="B93" s="29"/>
      <c r="C93" s="87"/>
      <c r="D93" s="29"/>
      <c r="E93" s="39"/>
      <c r="F93" s="42"/>
      <c r="G93" s="39"/>
      <c r="H93" s="43"/>
      <c r="I93" s="2"/>
      <c r="J93" s="80"/>
      <c r="O93" s="63"/>
    </row>
    <row r="94" spans="1:15">
      <c r="A94" s="29"/>
      <c r="B94" s="29"/>
      <c r="C94" s="87"/>
      <c r="D94" s="29"/>
      <c r="E94" s="39"/>
      <c r="F94" s="42"/>
      <c r="G94" s="39"/>
      <c r="H94" s="43"/>
      <c r="I94" s="2"/>
      <c r="J94" s="80"/>
      <c r="O94" s="63"/>
    </row>
    <row r="95" spans="1:15">
      <c r="A95" s="29"/>
      <c r="B95" s="29"/>
      <c r="C95" s="87"/>
      <c r="D95" s="29"/>
      <c r="E95" s="39"/>
      <c r="F95" s="42"/>
      <c r="G95" s="39"/>
      <c r="H95" s="43"/>
      <c r="I95" s="2"/>
      <c r="J95" s="80"/>
      <c r="O95" s="63"/>
    </row>
    <row r="96" spans="1:15">
      <c r="A96" s="29"/>
      <c r="B96" s="29"/>
      <c r="C96" s="87"/>
      <c r="D96" s="29"/>
      <c r="E96" s="39"/>
      <c r="F96" s="42"/>
      <c r="G96" s="39"/>
      <c r="H96" s="43"/>
      <c r="I96" s="2"/>
      <c r="J96" s="80"/>
      <c r="O96" s="63"/>
    </row>
    <row r="97" spans="1:15">
      <c r="A97" s="29"/>
      <c r="B97" s="29"/>
      <c r="C97" s="87"/>
      <c r="D97" s="29"/>
      <c r="E97" s="39"/>
      <c r="F97" s="42"/>
      <c r="G97" s="39"/>
      <c r="H97" s="43"/>
      <c r="I97" s="2"/>
      <c r="J97" s="80"/>
      <c r="O97" s="63"/>
    </row>
    <row r="98" spans="1:15">
      <c r="A98" s="29"/>
      <c r="B98" s="29"/>
      <c r="C98" s="87"/>
      <c r="D98" s="29"/>
      <c r="E98" s="39"/>
      <c r="F98" s="42"/>
      <c r="G98" s="39"/>
      <c r="H98" s="43"/>
      <c r="I98" s="2"/>
      <c r="J98" s="80"/>
      <c r="O98" s="63"/>
    </row>
    <row r="99" spans="1:15">
      <c r="A99" s="29"/>
      <c r="B99" s="29"/>
      <c r="C99" s="87"/>
      <c r="D99" s="29"/>
      <c r="E99" s="39"/>
      <c r="F99" s="42"/>
      <c r="G99" s="39"/>
      <c r="H99" s="43"/>
      <c r="I99" s="2"/>
      <c r="J99" s="80"/>
      <c r="O99" s="63"/>
    </row>
    <row r="100" spans="1:15">
      <c r="A100" s="29"/>
      <c r="B100" s="29"/>
      <c r="C100" s="87"/>
      <c r="D100" s="29"/>
      <c r="E100" s="39"/>
      <c r="F100" s="42"/>
      <c r="G100" s="39"/>
      <c r="H100" s="43"/>
      <c r="I100" s="2"/>
      <c r="J100" s="80"/>
      <c r="O100" s="63"/>
    </row>
    <row r="101" spans="1:15">
      <c r="A101" s="29"/>
      <c r="B101" s="29"/>
      <c r="C101" s="87"/>
      <c r="D101" s="29"/>
      <c r="E101" s="39"/>
      <c r="F101" s="42"/>
      <c r="G101" s="39"/>
      <c r="H101" s="43"/>
      <c r="I101" s="2"/>
      <c r="J101" s="80"/>
      <c r="O101" s="63"/>
    </row>
    <row r="102" spans="1:15">
      <c r="A102" s="29"/>
      <c r="B102" s="29"/>
      <c r="C102" s="87"/>
      <c r="D102" s="29"/>
      <c r="E102" s="39"/>
      <c r="F102" s="42"/>
      <c r="G102" s="39"/>
      <c r="H102" s="43"/>
      <c r="I102" s="2"/>
      <c r="J102" s="80"/>
      <c r="O102" s="63"/>
    </row>
    <row r="103" spans="1:15">
      <c r="A103" s="29"/>
      <c r="B103" s="29"/>
      <c r="C103" s="87"/>
      <c r="D103" s="29"/>
      <c r="E103" s="39"/>
      <c r="F103" s="42"/>
      <c r="G103" s="39"/>
      <c r="H103" s="43"/>
      <c r="I103" s="2"/>
      <c r="J103" s="80"/>
      <c r="O103" s="63"/>
    </row>
    <row r="104" spans="1:15">
      <c r="A104" s="29"/>
      <c r="B104" s="29"/>
      <c r="C104" s="87"/>
      <c r="D104" s="29"/>
      <c r="E104" s="39"/>
      <c r="F104" s="42"/>
      <c r="G104" s="39"/>
      <c r="H104" s="43"/>
      <c r="I104" s="2"/>
      <c r="J104" s="80"/>
      <c r="O104" s="63"/>
    </row>
    <row r="105" spans="1:15">
      <c r="A105" s="29"/>
      <c r="B105" s="29"/>
      <c r="C105" s="87"/>
      <c r="D105" s="29"/>
      <c r="E105" s="39"/>
      <c r="F105" s="42"/>
      <c r="G105" s="39"/>
      <c r="H105" s="43"/>
      <c r="I105" s="2"/>
      <c r="J105" s="80"/>
      <c r="O105" s="63"/>
    </row>
    <row r="106" spans="1:15">
      <c r="A106" s="29"/>
      <c r="B106" s="29"/>
      <c r="C106" s="87"/>
      <c r="D106" s="29"/>
      <c r="E106" s="39"/>
      <c r="F106" s="42"/>
      <c r="G106" s="39"/>
      <c r="H106" s="43"/>
      <c r="I106" s="2"/>
      <c r="J106" s="80"/>
      <c r="O106" s="63"/>
    </row>
    <row r="107" spans="1:15">
      <c r="A107" s="29"/>
      <c r="B107" s="29"/>
      <c r="C107" s="87"/>
      <c r="D107" s="29"/>
      <c r="E107" s="39"/>
      <c r="F107" s="42"/>
      <c r="G107" s="39"/>
      <c r="H107" s="43"/>
      <c r="I107" s="2"/>
      <c r="J107" s="80"/>
      <c r="O107" s="63"/>
    </row>
    <row r="108" spans="1:15">
      <c r="A108" s="29"/>
      <c r="B108" s="29"/>
      <c r="C108" s="87"/>
      <c r="D108" s="29"/>
      <c r="E108" s="39"/>
      <c r="F108" s="42"/>
      <c r="G108" s="39"/>
      <c r="H108" s="43"/>
      <c r="I108" s="2"/>
      <c r="J108" s="80"/>
      <c r="O108" s="63"/>
    </row>
    <row r="109" spans="1:15">
      <c r="A109" s="29"/>
      <c r="B109" s="29"/>
      <c r="C109" s="87"/>
      <c r="D109" s="29"/>
      <c r="E109" s="39"/>
      <c r="F109" s="42"/>
      <c r="G109" s="39"/>
      <c r="H109" s="43"/>
      <c r="I109" s="2"/>
      <c r="J109" s="80"/>
      <c r="O109" s="63"/>
    </row>
    <row r="110" spans="1:15">
      <c r="A110" s="29"/>
      <c r="B110" s="29"/>
      <c r="C110" s="87"/>
      <c r="D110" s="29"/>
      <c r="E110" s="39"/>
      <c r="F110" s="42"/>
      <c r="G110" s="39"/>
      <c r="H110" s="43"/>
      <c r="I110" s="2"/>
      <c r="J110" s="80"/>
      <c r="O110" s="63"/>
    </row>
    <row r="111" spans="1:15">
      <c r="A111" s="29"/>
      <c r="B111" s="29"/>
      <c r="C111" s="87"/>
      <c r="D111" s="29"/>
      <c r="E111" s="39"/>
      <c r="F111" s="42"/>
      <c r="G111" s="39"/>
      <c r="H111" s="43"/>
      <c r="I111" s="2"/>
      <c r="J111" s="80"/>
      <c r="O111" s="63"/>
    </row>
    <row r="112" spans="1:15">
      <c r="A112" s="29"/>
      <c r="B112" s="29"/>
      <c r="C112" s="87"/>
      <c r="D112" s="29"/>
      <c r="E112" s="39"/>
      <c r="F112" s="42"/>
      <c r="G112" s="39"/>
      <c r="H112" s="43"/>
      <c r="I112" s="2"/>
      <c r="J112" s="80"/>
      <c r="O112" s="63"/>
    </row>
    <row r="113" spans="1:15">
      <c r="A113" s="29"/>
      <c r="B113" s="29"/>
      <c r="C113" s="87"/>
      <c r="D113" s="29"/>
      <c r="E113" s="39"/>
      <c r="F113" s="42"/>
      <c r="G113" s="39"/>
      <c r="H113" s="43"/>
      <c r="I113" s="2"/>
      <c r="J113" s="80"/>
      <c r="O113" s="63"/>
    </row>
    <row r="114" spans="1:15">
      <c r="A114" s="29"/>
      <c r="B114" s="29"/>
      <c r="C114" s="87"/>
      <c r="D114" s="29"/>
      <c r="E114" s="39"/>
      <c r="F114" s="42"/>
      <c r="G114" s="39"/>
      <c r="H114" s="43"/>
      <c r="I114" s="2"/>
      <c r="J114" s="80"/>
      <c r="O114" s="63"/>
    </row>
    <row r="115" spans="1:15">
      <c r="A115" s="29"/>
      <c r="B115" s="29"/>
      <c r="C115" s="87"/>
      <c r="D115" s="29"/>
      <c r="E115" s="39"/>
      <c r="F115" s="42"/>
      <c r="G115" s="39"/>
      <c r="H115" s="43"/>
      <c r="I115" s="2"/>
      <c r="J115" s="80"/>
      <c r="O115" s="63"/>
    </row>
    <row r="116" spans="1:15">
      <c r="A116" s="29"/>
      <c r="B116" s="29"/>
      <c r="C116" s="87"/>
      <c r="D116" s="29"/>
      <c r="E116" s="39"/>
      <c r="F116" s="42"/>
      <c r="G116" s="39"/>
      <c r="H116" s="43"/>
      <c r="I116" s="2"/>
      <c r="J116" s="80"/>
      <c r="O116" s="63"/>
    </row>
    <row r="117" spans="1:15">
      <c r="A117" s="29"/>
      <c r="B117" s="29"/>
      <c r="C117" s="87"/>
      <c r="D117" s="29"/>
      <c r="E117" s="39"/>
      <c r="F117" s="42"/>
      <c r="G117" s="39"/>
      <c r="H117" s="43"/>
      <c r="I117" s="2"/>
      <c r="J117" s="80"/>
      <c r="O117" s="63"/>
    </row>
    <row r="118" spans="1:15">
      <c r="A118" s="29"/>
      <c r="B118" s="29"/>
      <c r="C118" s="87"/>
      <c r="D118" s="29"/>
      <c r="E118" s="39"/>
      <c r="F118" s="42"/>
      <c r="G118" s="39"/>
      <c r="H118" s="43"/>
      <c r="I118" s="2"/>
      <c r="J118" s="80"/>
      <c r="O118" s="63"/>
    </row>
    <row r="119" spans="1:15">
      <c r="A119" s="29"/>
      <c r="B119" s="29"/>
      <c r="C119" s="87"/>
      <c r="D119" s="29"/>
      <c r="E119" s="39"/>
      <c r="F119" s="42"/>
      <c r="G119" s="39"/>
      <c r="H119" s="43"/>
      <c r="I119" s="2"/>
      <c r="J119" s="80"/>
      <c r="O119" s="63"/>
    </row>
    <row r="120" spans="1:15">
      <c r="A120" s="29"/>
      <c r="B120" s="29"/>
      <c r="C120" s="87"/>
      <c r="D120" s="29"/>
      <c r="E120" s="39"/>
      <c r="F120" s="42"/>
      <c r="G120" s="39"/>
      <c r="H120" s="43"/>
      <c r="I120" s="2"/>
      <c r="J120" s="80"/>
      <c r="O120" s="63"/>
    </row>
    <row r="121" spans="1:15">
      <c r="A121" s="29"/>
      <c r="B121" s="29"/>
      <c r="C121" s="87"/>
      <c r="D121" s="29"/>
      <c r="E121" s="39"/>
      <c r="F121" s="42"/>
      <c r="G121" s="39"/>
      <c r="H121" s="43"/>
      <c r="I121" s="2"/>
      <c r="J121" s="80"/>
      <c r="O121" s="63"/>
    </row>
    <row r="122" spans="1:15">
      <c r="A122" s="29"/>
      <c r="B122" s="29"/>
      <c r="C122" s="87"/>
      <c r="D122" s="29"/>
      <c r="E122" s="39"/>
      <c r="F122" s="42"/>
      <c r="G122" s="39"/>
      <c r="H122" s="43"/>
      <c r="I122" s="2"/>
      <c r="J122" s="80"/>
      <c r="O122" s="63"/>
    </row>
    <row r="123" spans="1:15">
      <c r="A123" s="29"/>
      <c r="B123" s="29"/>
      <c r="C123" s="87"/>
      <c r="D123" s="29"/>
      <c r="E123" s="39"/>
      <c r="F123" s="42"/>
      <c r="G123" s="39"/>
      <c r="H123" s="43"/>
      <c r="I123" s="2"/>
      <c r="J123" s="80"/>
      <c r="O123" s="63"/>
    </row>
    <row r="124" spans="1:15">
      <c r="A124" s="29"/>
      <c r="B124" s="29"/>
      <c r="C124" s="87"/>
      <c r="D124" s="29"/>
      <c r="E124" s="39"/>
      <c r="F124" s="42"/>
      <c r="G124" s="39"/>
      <c r="H124" s="43"/>
      <c r="I124" s="2"/>
      <c r="J124" s="80"/>
      <c r="O124" s="63"/>
    </row>
    <row r="125" spans="1:15">
      <c r="A125" s="29"/>
      <c r="B125" s="29"/>
      <c r="C125" s="87"/>
      <c r="D125" s="29"/>
      <c r="E125" s="39"/>
      <c r="F125" s="42"/>
      <c r="G125" s="39"/>
      <c r="H125" s="43"/>
      <c r="I125" s="2"/>
      <c r="J125" s="80"/>
      <c r="O125" s="63"/>
    </row>
    <row r="126" spans="1:15">
      <c r="A126" s="29"/>
      <c r="B126" s="29"/>
      <c r="C126" s="87"/>
      <c r="D126" s="29"/>
      <c r="E126" s="39"/>
      <c r="F126" s="42"/>
      <c r="G126" s="39"/>
      <c r="H126" s="43"/>
      <c r="I126" s="2"/>
      <c r="J126" s="80"/>
      <c r="O126" s="63"/>
    </row>
    <row r="127" spans="1:15">
      <c r="A127" s="29"/>
      <c r="B127" s="29"/>
      <c r="C127" s="87"/>
      <c r="D127" s="29"/>
      <c r="E127" s="39"/>
      <c r="F127" s="42"/>
      <c r="G127" s="39"/>
      <c r="H127" s="43"/>
      <c r="I127" s="2"/>
      <c r="J127" s="80"/>
      <c r="O127" s="63"/>
    </row>
    <row r="128" spans="1:15">
      <c r="A128" s="29"/>
      <c r="B128" s="29"/>
      <c r="C128" s="87"/>
      <c r="D128" s="29"/>
      <c r="E128" s="39"/>
      <c r="F128" s="42"/>
      <c r="G128" s="39"/>
      <c r="H128" s="43"/>
      <c r="I128" s="2"/>
      <c r="J128" s="80"/>
      <c r="O128" s="63"/>
    </row>
    <row r="129" spans="1:15">
      <c r="A129" s="29"/>
      <c r="B129" s="29"/>
      <c r="C129" s="87"/>
      <c r="D129" s="29"/>
      <c r="E129" s="39"/>
      <c r="F129" s="42"/>
      <c r="G129" s="39"/>
      <c r="H129" s="43"/>
      <c r="I129" s="2"/>
      <c r="J129" s="80"/>
      <c r="O129" s="63"/>
    </row>
    <row r="130" spans="1:15">
      <c r="A130" s="29"/>
      <c r="B130" s="29"/>
      <c r="C130" s="87"/>
      <c r="D130" s="29"/>
      <c r="E130" s="39"/>
      <c r="F130" s="42"/>
      <c r="G130" s="39"/>
      <c r="H130" s="43"/>
      <c r="I130" s="2"/>
      <c r="J130" s="80"/>
      <c r="O130" s="63"/>
    </row>
    <row r="131" spans="1:15">
      <c r="A131" s="29"/>
      <c r="B131" s="29"/>
      <c r="C131" s="87"/>
      <c r="D131" s="29"/>
      <c r="E131" s="39"/>
      <c r="F131" s="42"/>
      <c r="G131" s="39"/>
      <c r="H131" s="43"/>
      <c r="I131" s="2"/>
      <c r="J131" s="80"/>
      <c r="O131" s="63"/>
    </row>
    <row r="132" spans="1:15">
      <c r="A132" s="29"/>
      <c r="B132" s="29"/>
      <c r="C132" s="87"/>
      <c r="D132" s="29"/>
      <c r="E132" s="39"/>
      <c r="F132" s="42"/>
      <c r="G132" s="39"/>
      <c r="H132" s="43"/>
      <c r="I132" s="2"/>
      <c r="J132" s="80"/>
      <c r="O132" s="63"/>
    </row>
    <row r="133" spans="1:15">
      <c r="A133" s="29"/>
      <c r="B133" s="29"/>
      <c r="C133" s="87"/>
      <c r="D133" s="29"/>
      <c r="E133" s="39"/>
      <c r="F133" s="42"/>
      <c r="G133" s="39"/>
      <c r="H133" s="43"/>
      <c r="I133" s="2"/>
      <c r="J133" s="80"/>
      <c r="O133" s="63"/>
    </row>
    <row r="134" spans="1:15">
      <c r="A134" s="29"/>
      <c r="B134" s="29"/>
      <c r="C134" s="87"/>
      <c r="D134" s="29"/>
      <c r="E134" s="39"/>
      <c r="F134" s="42"/>
      <c r="G134" s="39"/>
      <c r="H134" s="43"/>
      <c r="I134" s="2"/>
      <c r="J134" s="80"/>
      <c r="O134" s="63"/>
    </row>
    <row r="135" spans="1:15">
      <c r="A135" s="29"/>
      <c r="B135" s="29"/>
      <c r="C135" s="87"/>
      <c r="D135" s="29"/>
      <c r="E135" s="39"/>
      <c r="F135" s="42"/>
      <c r="G135" s="39"/>
      <c r="H135" s="43"/>
      <c r="I135" s="2"/>
      <c r="J135" s="80"/>
      <c r="O135" s="63"/>
    </row>
    <row r="136" spans="1:15">
      <c r="A136" s="29"/>
      <c r="B136" s="29"/>
      <c r="C136" s="87"/>
      <c r="D136" s="29"/>
      <c r="E136" s="39"/>
      <c r="F136" s="42"/>
      <c r="G136" s="39"/>
      <c r="H136" s="43"/>
      <c r="I136" s="2"/>
      <c r="J136" s="80"/>
      <c r="O136" s="63"/>
    </row>
    <row r="137" spans="1:15">
      <c r="A137" s="29"/>
      <c r="B137" s="29"/>
      <c r="C137" s="87"/>
      <c r="D137" s="29"/>
      <c r="E137" s="39"/>
      <c r="F137" s="42"/>
      <c r="G137" s="39"/>
      <c r="H137" s="43"/>
      <c r="I137" s="2"/>
      <c r="J137" s="80"/>
      <c r="O137" s="63"/>
    </row>
    <row r="138" spans="1:15">
      <c r="A138" s="29"/>
      <c r="B138" s="29"/>
      <c r="C138" s="87"/>
      <c r="D138" s="29"/>
      <c r="E138" s="39"/>
      <c r="F138" s="42"/>
      <c r="G138" s="39"/>
      <c r="H138" s="43"/>
      <c r="I138" s="2"/>
      <c r="J138" s="80"/>
      <c r="O138" s="63"/>
    </row>
    <row r="139" spans="1:15">
      <c r="A139" s="29"/>
      <c r="B139" s="29"/>
      <c r="C139" s="87"/>
      <c r="D139" s="29"/>
      <c r="E139" s="39"/>
      <c r="F139" s="42"/>
      <c r="G139" s="39"/>
      <c r="H139" s="43"/>
      <c r="I139" s="2"/>
      <c r="J139" s="80"/>
      <c r="O139" s="63"/>
    </row>
    <row r="140" spans="1:15">
      <c r="A140" s="29"/>
      <c r="B140" s="29"/>
      <c r="C140" s="87"/>
      <c r="D140" s="29"/>
      <c r="E140" s="39"/>
      <c r="F140" s="42"/>
      <c r="G140" s="39"/>
      <c r="H140" s="43"/>
      <c r="I140" s="2"/>
      <c r="J140" s="80"/>
      <c r="O140" s="63"/>
    </row>
    <row r="141" spans="1:15">
      <c r="A141" s="29"/>
      <c r="B141" s="29"/>
      <c r="C141" s="87"/>
      <c r="D141" s="29"/>
      <c r="E141" s="39"/>
      <c r="F141" s="42"/>
      <c r="G141" s="39"/>
      <c r="H141" s="43"/>
      <c r="I141" s="2"/>
      <c r="J141" s="80"/>
      <c r="O141" s="63"/>
    </row>
    <row r="142" spans="1:15">
      <c r="A142" s="29"/>
      <c r="B142" s="29"/>
      <c r="C142" s="87"/>
      <c r="D142" s="29"/>
      <c r="E142" s="39"/>
      <c r="F142" s="42"/>
      <c r="G142" s="39"/>
      <c r="H142" s="43"/>
      <c r="I142" s="2"/>
      <c r="J142" s="80"/>
      <c r="O142" s="63"/>
    </row>
    <row r="143" spans="1:15">
      <c r="A143" s="29"/>
      <c r="B143" s="29"/>
      <c r="C143" s="87"/>
      <c r="D143" s="29"/>
      <c r="E143" s="39"/>
      <c r="F143" s="42"/>
      <c r="G143" s="39"/>
      <c r="H143" s="43"/>
      <c r="I143" s="2"/>
      <c r="J143" s="80"/>
      <c r="O143" s="63"/>
    </row>
    <row r="144" spans="1:15">
      <c r="A144" s="29"/>
      <c r="B144" s="29"/>
      <c r="C144" s="87"/>
      <c r="D144" s="29"/>
      <c r="E144" s="39"/>
      <c r="F144" s="42"/>
      <c r="G144" s="39"/>
      <c r="H144" s="43"/>
      <c r="I144" s="2"/>
      <c r="J144" s="80"/>
      <c r="O144" s="63"/>
    </row>
    <row r="145" spans="1:15">
      <c r="A145" s="29"/>
      <c r="B145" s="29"/>
      <c r="C145" s="87"/>
      <c r="D145" s="29"/>
      <c r="E145" s="39"/>
      <c r="F145" s="42"/>
      <c r="G145" s="39"/>
      <c r="H145" s="43"/>
      <c r="I145" s="2"/>
      <c r="J145" s="80"/>
      <c r="O145" s="63"/>
    </row>
    <row r="146" spans="1:15">
      <c r="A146" s="29"/>
      <c r="B146" s="29"/>
      <c r="C146" s="87"/>
      <c r="D146" s="29"/>
      <c r="E146" s="39"/>
      <c r="F146" s="42"/>
      <c r="G146" s="39"/>
      <c r="H146" s="43"/>
      <c r="I146" s="2"/>
      <c r="J146" s="80"/>
      <c r="O146" s="63"/>
    </row>
    <row r="147" spans="1:15">
      <c r="A147" s="29"/>
      <c r="B147" s="29"/>
      <c r="C147" s="87"/>
      <c r="D147" s="29"/>
      <c r="E147" s="39"/>
      <c r="F147" s="42"/>
      <c r="G147" s="39"/>
      <c r="H147" s="43"/>
      <c r="I147" s="2"/>
      <c r="J147" s="80"/>
      <c r="O147" s="63"/>
    </row>
    <row r="148" spans="1:15">
      <c r="A148" s="29"/>
      <c r="B148" s="29"/>
      <c r="C148" s="87"/>
      <c r="D148" s="29"/>
      <c r="E148" s="39"/>
      <c r="F148" s="42"/>
      <c r="G148" s="39"/>
      <c r="H148" s="43"/>
      <c r="I148" s="2"/>
      <c r="J148" s="80"/>
      <c r="O148" s="63"/>
    </row>
    <row r="149" spans="1:15">
      <c r="A149" s="29"/>
      <c r="B149" s="29"/>
      <c r="C149" s="87"/>
      <c r="D149" s="29"/>
      <c r="E149" s="39"/>
      <c r="F149" s="42"/>
      <c r="G149" s="39"/>
      <c r="H149" s="43"/>
      <c r="I149" s="2"/>
      <c r="J149" s="80"/>
      <c r="O149" s="63"/>
    </row>
    <row r="150" spans="1:15">
      <c r="A150" s="29"/>
      <c r="B150" s="29"/>
      <c r="C150" s="87"/>
      <c r="D150" s="29"/>
      <c r="E150" s="39"/>
      <c r="F150" s="42"/>
      <c r="G150" s="39"/>
      <c r="H150" s="43"/>
      <c r="I150" s="2"/>
      <c r="J150" s="80"/>
      <c r="O150" s="63"/>
    </row>
    <row r="151" spans="1:15">
      <c r="A151" s="29"/>
      <c r="B151" s="29"/>
      <c r="C151" s="87"/>
      <c r="D151" s="29"/>
      <c r="E151" s="39"/>
      <c r="F151" s="42"/>
      <c r="G151" s="39"/>
      <c r="H151" s="43"/>
      <c r="I151" s="2"/>
      <c r="J151" s="80"/>
      <c r="O151" s="63"/>
    </row>
    <row r="152" spans="1:15">
      <c r="A152" s="29"/>
      <c r="B152" s="29"/>
      <c r="C152" s="87"/>
      <c r="D152" s="29"/>
      <c r="E152" s="39"/>
      <c r="F152" s="42"/>
      <c r="G152" s="39"/>
      <c r="H152" s="43"/>
      <c r="I152" s="2"/>
      <c r="J152" s="80"/>
      <c r="O152" s="63"/>
    </row>
    <row r="153" spans="1:15">
      <c r="A153" s="29"/>
      <c r="B153" s="29"/>
      <c r="C153" s="87"/>
      <c r="D153" s="29"/>
      <c r="E153" s="39"/>
      <c r="F153" s="42"/>
      <c r="G153" s="39"/>
      <c r="H153" s="43"/>
      <c r="I153" s="2"/>
      <c r="J153" s="80"/>
      <c r="O153" s="63"/>
    </row>
    <row r="154" spans="1:15">
      <c r="A154" s="29"/>
      <c r="B154" s="29"/>
      <c r="C154" s="87"/>
      <c r="D154" s="29"/>
      <c r="E154" s="39"/>
      <c r="F154" s="42"/>
      <c r="G154" s="39"/>
      <c r="H154" s="43"/>
      <c r="I154" s="2"/>
      <c r="J154" s="80"/>
      <c r="O154" s="63"/>
    </row>
    <row r="155" spans="1:15">
      <c r="A155" s="29"/>
      <c r="B155" s="29"/>
      <c r="C155" s="87"/>
      <c r="D155" s="29"/>
      <c r="E155" s="39"/>
      <c r="F155" s="42"/>
      <c r="G155" s="39"/>
      <c r="H155" s="43"/>
      <c r="I155" s="2"/>
      <c r="J155" s="80"/>
      <c r="O155" s="63"/>
    </row>
    <row r="156" spans="1:15">
      <c r="A156" s="29"/>
      <c r="B156" s="29"/>
      <c r="C156" s="87"/>
      <c r="D156" s="29"/>
      <c r="E156" s="39"/>
      <c r="F156" s="42"/>
      <c r="G156" s="39"/>
      <c r="H156" s="83"/>
      <c r="O156" s="63"/>
    </row>
    <row r="157" spans="1:15">
      <c r="A157" s="29"/>
      <c r="B157" s="29"/>
      <c r="C157" s="87"/>
      <c r="D157" s="29"/>
      <c r="E157" s="39"/>
      <c r="F157" s="42"/>
      <c r="G157" s="39"/>
      <c r="H157" s="43"/>
      <c r="O157" s="63"/>
    </row>
    <row r="158" spans="1:15">
      <c r="A158" s="29"/>
      <c r="B158" s="29"/>
      <c r="C158" s="87"/>
      <c r="D158" s="29"/>
      <c r="E158" s="39"/>
      <c r="F158" s="42"/>
      <c r="G158" s="39"/>
      <c r="H158" s="43"/>
      <c r="O158" s="63"/>
    </row>
    <row r="159" spans="1:15">
      <c r="A159" s="29"/>
      <c r="B159" s="29"/>
      <c r="C159" s="87"/>
      <c r="D159" s="29"/>
      <c r="E159" s="39"/>
      <c r="F159" s="42"/>
      <c r="G159" s="39"/>
      <c r="H159" s="43"/>
      <c r="O159" s="63"/>
    </row>
    <row r="160" spans="1:15">
      <c r="A160" s="29"/>
      <c r="B160" s="29"/>
      <c r="C160" s="87"/>
      <c r="D160" s="29"/>
      <c r="E160" s="39"/>
      <c r="F160" s="42"/>
      <c r="G160" s="39"/>
      <c r="H160" s="43"/>
      <c r="O160" s="63"/>
    </row>
    <row r="161" spans="1:15">
      <c r="A161" s="29"/>
      <c r="B161" s="29"/>
      <c r="C161" s="87"/>
      <c r="D161" s="29"/>
      <c r="E161" s="39"/>
      <c r="F161" s="42"/>
      <c r="G161" s="39"/>
      <c r="H161" s="43"/>
      <c r="O161" s="63"/>
    </row>
    <row r="162" spans="1:15">
      <c r="A162" s="29"/>
      <c r="B162" s="29"/>
      <c r="C162" s="87"/>
      <c r="D162" s="29"/>
      <c r="E162" s="39"/>
      <c r="F162" s="42"/>
      <c r="G162" s="39"/>
      <c r="H162" s="43"/>
      <c r="O162" s="63"/>
    </row>
    <row r="163" spans="1:15">
      <c r="A163" s="29"/>
      <c r="B163" s="29"/>
      <c r="C163" s="87"/>
      <c r="D163" s="29"/>
      <c r="E163" s="39"/>
      <c r="F163" s="42"/>
      <c r="G163" s="39"/>
      <c r="H163" s="43"/>
      <c r="O163" s="63"/>
    </row>
    <row r="164" spans="1:15">
      <c r="A164" s="29"/>
      <c r="B164" s="29"/>
      <c r="C164" s="87"/>
      <c r="D164" s="29"/>
      <c r="E164" s="39"/>
      <c r="F164" s="42"/>
      <c r="G164" s="39"/>
      <c r="H164" s="43"/>
      <c r="O164" s="63"/>
    </row>
    <row r="165" spans="1:15">
      <c r="A165" s="29"/>
      <c r="B165" s="29"/>
      <c r="C165" s="87"/>
      <c r="D165" s="29"/>
      <c r="E165" s="39"/>
      <c r="F165" s="42"/>
      <c r="G165" s="39"/>
      <c r="H165" s="43"/>
      <c r="O165" s="63"/>
    </row>
    <row r="166" spans="1:15">
      <c r="A166" s="29"/>
      <c r="B166" s="29"/>
      <c r="C166" s="87"/>
      <c r="D166" s="29"/>
      <c r="E166" s="39"/>
      <c r="F166" s="42"/>
      <c r="G166" s="39"/>
      <c r="H166" s="43"/>
      <c r="O166" s="63"/>
    </row>
    <row r="167" spans="1:15">
      <c r="A167" s="29"/>
      <c r="B167" s="29"/>
      <c r="C167" s="87"/>
      <c r="D167" s="29"/>
      <c r="E167" s="39"/>
      <c r="F167" s="42"/>
      <c r="G167" s="39"/>
      <c r="H167" s="43"/>
      <c r="O167" s="63"/>
    </row>
    <row r="168" spans="1:15">
      <c r="A168" s="29"/>
      <c r="B168" s="29"/>
      <c r="C168" s="87"/>
      <c r="D168" s="29"/>
      <c r="E168" s="39"/>
      <c r="F168" s="42"/>
      <c r="G168" s="39"/>
      <c r="H168" s="43"/>
      <c r="O168" s="63"/>
    </row>
    <row r="169" spans="1:15">
      <c r="A169" s="29"/>
      <c r="B169" s="29"/>
      <c r="C169" s="87"/>
      <c r="D169" s="29"/>
      <c r="E169" s="39"/>
      <c r="F169" s="42"/>
      <c r="G169" s="39"/>
      <c r="H169" s="43"/>
      <c r="O169" s="63"/>
    </row>
    <row r="170" spans="1:15">
      <c r="A170" s="29"/>
      <c r="B170" s="29"/>
      <c r="C170" s="87"/>
      <c r="D170" s="29"/>
      <c r="E170" s="39"/>
      <c r="F170" s="42"/>
      <c r="G170" s="39"/>
      <c r="H170" s="43"/>
      <c r="O170" s="63"/>
    </row>
    <row r="171" spans="1:15">
      <c r="A171" s="29"/>
      <c r="B171" s="29"/>
      <c r="C171" s="87"/>
      <c r="D171" s="29"/>
      <c r="E171" s="39"/>
      <c r="F171" s="42"/>
      <c r="G171" s="39"/>
      <c r="H171" s="43"/>
      <c r="O171" s="63"/>
    </row>
    <row r="172" spans="1:15">
      <c r="A172" s="29"/>
      <c r="B172" s="29"/>
      <c r="C172" s="87"/>
      <c r="D172" s="29"/>
      <c r="E172" s="39"/>
      <c r="F172" s="42"/>
      <c r="G172" s="39"/>
      <c r="H172" s="43"/>
      <c r="O172" s="63"/>
    </row>
    <row r="173" spans="1:15">
      <c r="A173" s="29"/>
      <c r="B173" s="29"/>
      <c r="C173" s="87"/>
      <c r="D173" s="29"/>
      <c r="E173" s="39"/>
      <c r="F173" s="42"/>
      <c r="G173" s="39"/>
      <c r="H173" s="43"/>
      <c r="O173" s="63"/>
    </row>
    <row r="174" spans="1:15">
      <c r="A174" s="29"/>
      <c r="B174" s="29"/>
      <c r="C174" s="87"/>
      <c r="D174" s="29"/>
      <c r="E174" s="39"/>
      <c r="F174" s="42"/>
      <c r="G174" s="39"/>
      <c r="H174" s="43"/>
      <c r="O174" s="63"/>
    </row>
    <row r="175" spans="1:15">
      <c r="A175" s="29"/>
      <c r="B175" s="29"/>
      <c r="C175" s="87"/>
      <c r="D175" s="29"/>
      <c r="E175" s="39"/>
      <c r="F175" s="42"/>
      <c r="G175" s="39"/>
      <c r="H175" s="43"/>
      <c r="O175" s="63"/>
    </row>
    <row r="176" spans="1:15">
      <c r="A176" s="11"/>
      <c r="B176" s="11"/>
      <c r="C176" s="88"/>
      <c r="D176" s="11"/>
      <c r="E176" s="70"/>
      <c r="F176" s="11"/>
      <c r="G176" s="14"/>
      <c r="H176" s="14"/>
      <c r="O176" s="62"/>
    </row>
    <row r="177" spans="1:15">
      <c r="A177" s="11"/>
      <c r="B177" s="11"/>
      <c r="C177" s="88"/>
      <c r="D177" s="11"/>
      <c r="E177" s="70"/>
      <c r="F177" s="11"/>
      <c r="G177" s="14"/>
      <c r="H177" s="14"/>
      <c r="O177" s="62"/>
    </row>
    <row r="178" spans="1:15">
      <c r="A178" s="11"/>
      <c r="B178" s="11"/>
      <c r="C178" s="88"/>
      <c r="D178" s="11"/>
      <c r="E178" s="70"/>
      <c r="F178" s="67"/>
      <c r="G178" s="14"/>
      <c r="H178" s="14"/>
      <c r="O178" s="62"/>
    </row>
    <row r="179" spans="1:15">
      <c r="A179" s="11"/>
      <c r="B179" s="11"/>
      <c r="C179" s="88"/>
      <c r="D179" s="11"/>
      <c r="E179" s="70"/>
      <c r="F179" s="67"/>
      <c r="G179" s="14"/>
      <c r="H179" s="14"/>
      <c r="O179" s="62"/>
    </row>
    <row r="180" spans="1:15">
      <c r="A180" s="11"/>
      <c r="B180" s="11"/>
      <c r="C180" s="88"/>
      <c r="D180" s="11"/>
      <c r="E180" s="70"/>
      <c r="F180" s="11"/>
      <c r="G180" s="14"/>
      <c r="H180" s="14"/>
      <c r="O180" s="62"/>
    </row>
    <row r="181" spans="1:15">
      <c r="A181" s="11"/>
      <c r="B181" s="11"/>
      <c r="C181" s="88"/>
      <c r="D181" s="11"/>
      <c r="E181" s="70"/>
      <c r="F181" s="11"/>
      <c r="G181" s="14"/>
      <c r="H181" s="14"/>
      <c r="O181" s="62"/>
    </row>
    <row r="182" spans="1:15">
      <c r="A182" s="11"/>
      <c r="B182" s="11"/>
      <c r="C182" s="88"/>
      <c r="D182" s="11"/>
      <c r="E182" s="70"/>
      <c r="F182" s="11"/>
      <c r="G182" s="14"/>
      <c r="H182" s="14"/>
      <c r="O182" s="62"/>
    </row>
    <row r="183" spans="1:15">
      <c r="A183" s="11"/>
      <c r="B183" s="11"/>
      <c r="C183" s="88"/>
      <c r="D183" s="11"/>
      <c r="E183" s="70"/>
      <c r="F183" s="11"/>
      <c r="G183" s="14"/>
      <c r="H183" s="14"/>
      <c r="O183" s="62"/>
    </row>
    <row r="184" spans="1:15">
      <c r="A184" s="11"/>
      <c r="B184" s="11"/>
      <c r="C184" s="88"/>
      <c r="D184" s="11"/>
      <c r="E184" s="70"/>
      <c r="F184" s="11"/>
      <c r="G184" s="14"/>
      <c r="H184" s="14"/>
      <c r="O184" s="62"/>
    </row>
    <row r="185" spans="1:15">
      <c r="A185" s="11"/>
      <c r="B185" s="11"/>
      <c r="C185" s="88"/>
      <c r="D185" s="11"/>
      <c r="E185" s="70"/>
      <c r="F185" s="11"/>
      <c r="G185" s="14"/>
      <c r="H185" s="14"/>
      <c r="O185" s="62"/>
    </row>
    <row r="186" spans="1:15">
      <c r="A186" s="11"/>
      <c r="B186" s="11"/>
      <c r="C186" s="88"/>
      <c r="D186" s="11"/>
      <c r="E186" s="70"/>
      <c r="F186" s="11"/>
      <c r="G186" s="14"/>
      <c r="H186" s="14"/>
      <c r="O186" s="62"/>
    </row>
    <row r="187" spans="1:15">
      <c r="A187" s="11"/>
      <c r="B187" s="11"/>
      <c r="C187" s="88"/>
      <c r="D187" s="11"/>
      <c r="E187" s="70"/>
      <c r="F187" s="11"/>
      <c r="G187" s="14"/>
      <c r="H187" s="14"/>
      <c r="O187" s="62"/>
    </row>
    <row r="188" spans="1:15">
      <c r="A188" s="11"/>
      <c r="B188" s="11"/>
      <c r="C188" s="88"/>
      <c r="D188" s="11"/>
      <c r="E188" s="70"/>
      <c r="F188" s="11"/>
      <c r="G188" s="14"/>
      <c r="H188" s="14"/>
      <c r="O188" s="62"/>
    </row>
    <row r="189" spans="1:15">
      <c r="A189" s="11"/>
      <c r="B189" s="11"/>
      <c r="C189" s="88"/>
      <c r="D189" s="11"/>
      <c r="E189" s="71"/>
      <c r="F189" s="11"/>
      <c r="G189" s="47"/>
      <c r="H189" s="48"/>
      <c r="O189" s="65"/>
    </row>
    <row r="190" spans="1:15">
      <c r="A190" s="11"/>
      <c r="B190" s="11"/>
      <c r="C190" s="88"/>
      <c r="D190" s="11"/>
      <c r="E190" s="71"/>
      <c r="F190" s="11"/>
      <c r="G190" s="49"/>
      <c r="H190" s="50"/>
      <c r="O190" s="65"/>
    </row>
    <row r="191" spans="1:15">
      <c r="A191" s="11"/>
      <c r="B191" s="11"/>
      <c r="C191" s="88"/>
      <c r="D191" s="11"/>
      <c r="E191" s="72"/>
      <c r="F191" s="11"/>
      <c r="G191" s="49"/>
      <c r="H191" s="50"/>
      <c r="O191" s="65"/>
    </row>
    <row r="192" spans="1:15">
      <c r="A192" s="11"/>
      <c r="B192" s="11"/>
      <c r="C192" s="88"/>
      <c r="D192" s="11"/>
      <c r="E192" s="73"/>
      <c r="F192" s="11"/>
      <c r="G192" s="49"/>
      <c r="H192" s="50"/>
      <c r="O192" s="65"/>
    </row>
    <row r="193" spans="1:15">
      <c r="A193" s="11"/>
      <c r="B193" s="11"/>
      <c r="C193" s="88"/>
      <c r="D193" s="11"/>
      <c r="E193" s="73"/>
      <c r="F193" s="11"/>
      <c r="G193" s="49"/>
      <c r="H193" s="50"/>
      <c r="O193" s="65"/>
    </row>
    <row r="194" spans="1:15">
      <c r="A194" s="11"/>
      <c r="B194" s="11"/>
      <c r="C194" s="88"/>
      <c r="D194" s="11"/>
      <c r="E194" s="73"/>
      <c r="F194" s="11"/>
      <c r="G194" s="49"/>
      <c r="H194" s="50"/>
      <c r="O194" s="65"/>
    </row>
    <row r="195" spans="1:15">
      <c r="A195" s="11"/>
      <c r="B195" s="11"/>
      <c r="C195" s="88"/>
      <c r="D195" s="11"/>
      <c r="E195" s="73"/>
      <c r="F195" s="11"/>
      <c r="G195" s="49"/>
      <c r="H195" s="50"/>
      <c r="O195" s="65"/>
    </row>
    <row r="196" spans="1:15">
      <c r="A196" s="11"/>
      <c r="B196" s="11"/>
      <c r="C196" s="88"/>
      <c r="D196" s="11"/>
      <c r="E196" s="70"/>
      <c r="F196" s="11"/>
      <c r="G196" s="14"/>
      <c r="H196" s="14"/>
      <c r="O196" s="62"/>
    </row>
    <row r="197" spans="1:15">
      <c r="A197" s="11"/>
      <c r="B197" s="11"/>
      <c r="C197" s="88"/>
      <c r="D197" s="11"/>
      <c r="E197" s="70"/>
      <c r="F197" s="11"/>
      <c r="G197" s="14"/>
      <c r="H197" s="14"/>
      <c r="O197" s="62"/>
    </row>
    <row r="198" spans="1:15">
      <c r="A198" s="11"/>
      <c r="B198" s="11"/>
      <c r="C198" s="88"/>
      <c r="D198" s="11"/>
      <c r="E198" s="71"/>
      <c r="F198" s="11"/>
      <c r="G198" s="47"/>
      <c r="H198" s="15"/>
      <c r="O198" s="65"/>
    </row>
    <row r="199" spans="1:15">
      <c r="A199" s="11"/>
      <c r="B199" s="11"/>
      <c r="C199" s="88"/>
      <c r="D199" s="11"/>
      <c r="E199" s="71"/>
      <c r="F199" s="11"/>
      <c r="G199" s="47"/>
      <c r="H199" s="15"/>
      <c r="O199" s="65"/>
    </row>
    <row r="200" spans="1:15">
      <c r="A200" s="11"/>
      <c r="B200" s="11"/>
      <c r="C200" s="88"/>
      <c r="D200" s="11"/>
      <c r="E200" s="71"/>
      <c r="F200" s="11"/>
      <c r="G200" s="47"/>
      <c r="H200" s="15"/>
      <c r="O200" s="65"/>
    </row>
    <row r="201" spans="1:15">
      <c r="A201" s="11"/>
      <c r="B201" s="11"/>
      <c r="C201" s="88"/>
      <c r="D201" s="11"/>
      <c r="E201" s="71"/>
      <c r="F201" s="11"/>
      <c r="G201" s="47"/>
      <c r="H201" s="15"/>
      <c r="O201" s="65"/>
    </row>
    <row r="202" spans="1:15">
      <c r="A202" s="11"/>
      <c r="B202" s="11"/>
      <c r="C202" s="88"/>
      <c r="D202" s="11"/>
      <c r="E202" s="71"/>
      <c r="F202" s="11"/>
      <c r="G202" s="47"/>
      <c r="H202" s="15"/>
      <c r="O202" s="65"/>
    </row>
    <row r="203" spans="1:15">
      <c r="A203" s="11"/>
      <c r="B203" s="11"/>
      <c r="C203" s="88"/>
      <c r="D203" s="11"/>
      <c r="E203" s="71"/>
      <c r="F203" s="11"/>
      <c r="G203" s="47"/>
      <c r="H203" s="15"/>
      <c r="O203" s="65"/>
    </row>
    <row r="204" spans="1:15">
      <c r="A204" s="11"/>
      <c r="B204" s="11"/>
      <c r="C204" s="88"/>
      <c r="D204" s="11"/>
      <c r="E204" s="71"/>
      <c r="F204" s="11"/>
      <c r="G204" s="47"/>
      <c r="H204" s="15"/>
      <c r="O204" s="65"/>
    </row>
    <row r="205" spans="1:15">
      <c r="A205" s="11"/>
      <c r="B205" s="11"/>
      <c r="C205" s="88"/>
      <c r="D205" s="11"/>
      <c r="E205" s="71"/>
      <c r="F205" s="11"/>
      <c r="G205" s="47"/>
      <c r="H205" s="15"/>
      <c r="O205" s="65"/>
    </row>
    <row r="206" spans="1:15">
      <c r="A206" s="11"/>
      <c r="B206" s="11"/>
      <c r="C206" s="88"/>
      <c r="D206" s="11"/>
      <c r="E206" s="71"/>
      <c r="F206" s="11"/>
      <c r="G206" s="47"/>
      <c r="H206" s="15"/>
      <c r="O206" s="65"/>
    </row>
    <row r="207" spans="1:15">
      <c r="A207" s="11"/>
      <c r="B207" s="11"/>
      <c r="C207" s="88"/>
      <c r="D207" s="11"/>
      <c r="E207" s="71"/>
      <c r="F207" s="51"/>
      <c r="G207" s="47"/>
      <c r="H207" s="15"/>
      <c r="O207" s="65"/>
    </row>
    <row r="208" spans="1:15">
      <c r="A208" s="11"/>
      <c r="B208" s="11"/>
      <c r="C208" s="89"/>
      <c r="D208" s="11"/>
      <c r="E208" s="71"/>
      <c r="F208" s="17"/>
      <c r="G208" s="47"/>
      <c r="H208" s="15"/>
      <c r="O208" s="65"/>
    </row>
    <row r="209" spans="1:15">
      <c r="A209" s="11"/>
      <c r="B209" s="11"/>
      <c r="C209" s="88"/>
      <c r="D209" s="11"/>
      <c r="E209" s="74"/>
      <c r="F209" s="11"/>
      <c r="G209" s="52"/>
      <c r="O209" s="65"/>
    </row>
    <row r="210" spans="1:15">
      <c r="A210" s="11"/>
      <c r="B210" s="11"/>
      <c r="C210" s="88"/>
      <c r="D210" s="11"/>
      <c r="E210" s="73"/>
      <c r="F210" s="11"/>
      <c r="G210" s="53"/>
      <c r="H210" s="14"/>
      <c r="O210" s="65"/>
    </row>
    <row r="211" spans="1:15">
      <c r="A211" s="11"/>
      <c r="B211" s="11"/>
      <c r="C211" s="88"/>
      <c r="D211" s="11"/>
      <c r="E211" s="73"/>
      <c r="F211" s="11"/>
      <c r="G211" s="53"/>
      <c r="H211" s="14"/>
      <c r="O211" s="65"/>
    </row>
    <row r="212" spans="1:15">
      <c r="A212" s="11"/>
      <c r="B212" s="11"/>
      <c r="C212" s="88"/>
      <c r="D212" s="11"/>
      <c r="E212" s="73"/>
      <c r="F212" s="11"/>
      <c r="G212" s="53"/>
      <c r="H212" s="14"/>
      <c r="O212" s="65"/>
    </row>
    <row r="213" spans="1:15">
      <c r="A213" s="11"/>
      <c r="B213" s="11"/>
      <c r="C213" s="88"/>
      <c r="D213" s="11"/>
      <c r="E213" s="73"/>
      <c r="F213" s="11"/>
      <c r="G213" s="53"/>
      <c r="H213" s="14"/>
      <c r="O213" s="65"/>
    </row>
    <row r="214" spans="1:15">
      <c r="A214" s="11"/>
      <c r="B214" s="11"/>
      <c r="C214" s="88"/>
      <c r="D214" s="11"/>
      <c r="E214" s="73"/>
      <c r="F214" s="11"/>
      <c r="G214" s="53"/>
      <c r="H214" s="14"/>
      <c r="O214" s="65"/>
    </row>
    <row r="215" spans="1:15">
      <c r="A215" s="11"/>
      <c r="B215" s="11"/>
      <c r="C215" s="88"/>
      <c r="D215" s="11"/>
      <c r="E215" s="73"/>
      <c r="F215" s="11"/>
      <c r="G215" s="53"/>
      <c r="H215" s="14"/>
      <c r="O215" s="65"/>
    </row>
    <row r="216" spans="1:15">
      <c r="A216" s="11"/>
      <c r="B216" s="11"/>
      <c r="C216" s="88"/>
      <c r="D216" s="11"/>
      <c r="E216" s="73"/>
      <c r="F216" s="11"/>
      <c r="G216" s="53"/>
      <c r="H216" s="14"/>
      <c r="O216" s="65"/>
    </row>
    <row r="217" spans="1:15">
      <c r="A217" s="11"/>
      <c r="B217" s="11"/>
      <c r="C217" s="88"/>
      <c r="D217" s="11"/>
      <c r="E217" s="73"/>
      <c r="F217" s="11"/>
      <c r="G217" s="53"/>
      <c r="H217" s="14"/>
      <c r="O217" s="65"/>
    </row>
    <row r="218" spans="1:15">
      <c r="A218" s="11"/>
      <c r="B218" s="11"/>
      <c r="C218" s="88"/>
      <c r="D218" s="11"/>
      <c r="E218" s="73"/>
      <c r="F218" s="11"/>
      <c r="G218" s="53"/>
      <c r="H218" s="14"/>
      <c r="O218" s="65"/>
    </row>
    <row r="219" spans="1:15">
      <c r="A219" s="11"/>
      <c r="B219" s="11"/>
      <c r="C219" s="88"/>
      <c r="D219" s="11"/>
      <c r="E219" s="73"/>
      <c r="F219" s="11"/>
      <c r="G219" s="53"/>
      <c r="H219" s="14"/>
      <c r="O219" s="65"/>
    </row>
    <row r="220" spans="1:15">
      <c r="A220" s="11"/>
      <c r="B220" s="11"/>
      <c r="C220" s="88"/>
      <c r="D220" s="11"/>
      <c r="E220" s="73"/>
      <c r="F220" s="11"/>
      <c r="G220" s="53"/>
      <c r="H220" s="14"/>
      <c r="O220" s="65"/>
    </row>
    <row r="221" spans="1:15">
      <c r="A221" s="11"/>
      <c r="B221" s="11"/>
      <c r="C221" s="88"/>
      <c r="D221" s="11"/>
      <c r="E221" s="73"/>
      <c r="F221" s="11"/>
      <c r="G221" s="53"/>
      <c r="H221" s="14"/>
      <c r="O221" s="65"/>
    </row>
    <row r="222" spans="1:15">
      <c r="A222" s="11"/>
      <c r="B222" s="11"/>
      <c r="C222" s="88"/>
      <c r="D222" s="11"/>
      <c r="E222" s="73"/>
      <c r="F222" s="11"/>
      <c r="G222" s="53"/>
      <c r="H222" s="14"/>
      <c r="O222" s="65"/>
    </row>
    <row r="223" spans="1:15">
      <c r="A223" s="11"/>
      <c r="B223" s="11"/>
      <c r="C223" s="88"/>
      <c r="D223" s="11"/>
      <c r="E223" s="73"/>
      <c r="F223" s="11"/>
      <c r="G223" s="53"/>
      <c r="H223" s="14"/>
      <c r="O223" s="65"/>
    </row>
    <row r="224" spans="1:15">
      <c r="A224" s="11"/>
      <c r="B224" s="11"/>
      <c r="C224" s="88"/>
      <c r="D224" s="11"/>
      <c r="E224" s="73"/>
      <c r="F224" s="11"/>
      <c r="G224" s="53"/>
      <c r="H224" s="14"/>
      <c r="O224" s="65"/>
    </row>
    <row r="225" spans="1:15">
      <c r="A225" s="11"/>
      <c r="B225" s="11"/>
      <c r="C225" s="88"/>
      <c r="D225" s="11"/>
      <c r="E225" s="16"/>
      <c r="F225" s="11"/>
      <c r="G225" s="53"/>
      <c r="H225" s="14"/>
      <c r="O225" s="53"/>
    </row>
    <row r="226" spans="1:15">
      <c r="A226" s="11"/>
      <c r="B226" s="11"/>
      <c r="C226" s="88"/>
      <c r="D226" s="11"/>
      <c r="E226" s="16"/>
      <c r="F226" s="11"/>
      <c r="G226" s="53"/>
      <c r="H226" s="14"/>
      <c r="O226" s="53"/>
    </row>
    <row r="227" spans="1:15">
      <c r="A227" s="11"/>
      <c r="B227" s="11"/>
      <c r="C227" s="88"/>
      <c r="D227" s="11"/>
      <c r="E227" s="16"/>
      <c r="F227" s="11"/>
      <c r="G227" s="53"/>
      <c r="H227" s="14"/>
      <c r="O227" s="53"/>
    </row>
    <row r="228" spans="1:15">
      <c r="A228" s="11"/>
      <c r="B228" s="11"/>
      <c r="C228" s="88"/>
      <c r="D228" s="11"/>
      <c r="E228" s="16"/>
      <c r="F228" s="11"/>
      <c r="G228" s="53"/>
      <c r="H228" s="14"/>
      <c r="O228" s="53"/>
    </row>
    <row r="229" spans="1:15">
      <c r="A229" s="11"/>
      <c r="B229" s="11"/>
      <c r="C229" s="88"/>
      <c r="D229" s="11"/>
      <c r="E229" s="70"/>
      <c r="F229" s="14"/>
      <c r="G229" s="14"/>
      <c r="O229" s="62"/>
    </row>
    <row r="230" spans="1:15">
      <c r="A230" s="11"/>
      <c r="B230" s="11"/>
      <c r="C230" s="88"/>
      <c r="D230" s="11"/>
      <c r="E230" s="70"/>
      <c r="F230" s="14"/>
      <c r="G230" s="14"/>
      <c r="O230" s="62"/>
    </row>
    <row r="231" spans="1:15">
      <c r="A231" s="11"/>
      <c r="B231" s="11"/>
      <c r="C231" s="88"/>
      <c r="D231" s="11"/>
      <c r="E231" s="70"/>
      <c r="F231" s="14"/>
      <c r="G231" s="14"/>
      <c r="O231" s="62"/>
    </row>
    <row r="232" spans="1:15">
      <c r="A232" s="11"/>
      <c r="B232" s="11"/>
      <c r="C232" s="88"/>
      <c r="D232" s="11"/>
      <c r="E232" s="70"/>
      <c r="F232" s="14"/>
      <c r="G232" s="14"/>
      <c r="O232" s="62"/>
    </row>
    <row r="233" spans="1:15">
      <c r="A233" s="11"/>
      <c r="B233" s="11"/>
      <c r="C233" s="88"/>
      <c r="D233" s="11"/>
      <c r="E233" s="70"/>
      <c r="F233" s="14"/>
      <c r="G233" s="14"/>
      <c r="O233" s="62"/>
    </row>
    <row r="234" spans="1:15">
      <c r="A234" s="11"/>
      <c r="B234" s="11"/>
      <c r="C234" s="88"/>
      <c r="D234" s="11"/>
      <c r="E234" s="70"/>
      <c r="F234" s="14"/>
      <c r="G234" s="14"/>
      <c r="O234" s="62"/>
    </row>
    <row r="235" spans="1:15">
      <c r="A235" s="11"/>
      <c r="B235" s="11"/>
      <c r="C235" s="88"/>
      <c r="D235" s="11"/>
      <c r="E235" s="70"/>
      <c r="F235" s="14"/>
      <c r="G235" s="14"/>
      <c r="H235" s="14"/>
      <c r="O235" s="62"/>
    </row>
    <row r="236" spans="1:15">
      <c r="A236" s="11"/>
      <c r="B236" s="11"/>
      <c r="C236" s="88"/>
      <c r="D236" s="11"/>
      <c r="E236" s="70"/>
      <c r="F236" s="14"/>
      <c r="G236" s="14"/>
      <c r="H236" s="14"/>
      <c r="O236" s="62"/>
    </row>
    <row r="237" spans="1:15">
      <c r="A237" s="11"/>
      <c r="B237" s="11"/>
      <c r="C237" s="88"/>
      <c r="D237" s="11"/>
      <c r="E237" s="70"/>
      <c r="F237" s="14"/>
      <c r="G237" s="14"/>
      <c r="H237" s="14"/>
      <c r="O237" s="62"/>
    </row>
    <row r="238" spans="1:15">
      <c r="A238" s="11"/>
      <c r="B238" s="11"/>
      <c r="C238" s="88"/>
      <c r="D238" s="11"/>
      <c r="E238" s="70"/>
      <c r="F238" s="14"/>
      <c r="G238" s="14"/>
      <c r="H238" s="14"/>
      <c r="O238" s="62"/>
    </row>
    <row r="239" spans="1:15">
      <c r="A239" s="11"/>
      <c r="B239" s="11"/>
      <c r="C239" s="88"/>
      <c r="D239" s="11"/>
      <c r="E239" s="70"/>
      <c r="F239" s="14"/>
      <c r="G239" s="14"/>
      <c r="H239" s="14"/>
      <c r="O239" s="62"/>
    </row>
    <row r="240" spans="1:15">
      <c r="A240" s="11"/>
      <c r="B240" s="11"/>
      <c r="C240" s="88"/>
      <c r="D240" s="11"/>
      <c r="E240" s="70"/>
      <c r="F240" s="14"/>
      <c r="G240" s="14"/>
      <c r="H240" s="14"/>
      <c r="O240" s="62"/>
    </row>
    <row r="241" spans="1:15">
      <c r="A241" s="11"/>
      <c r="B241" s="11"/>
      <c r="C241" s="88"/>
      <c r="D241" s="11"/>
      <c r="E241" s="70"/>
      <c r="F241" s="14"/>
      <c r="G241" s="14"/>
      <c r="H241" s="14"/>
      <c r="O241" s="62"/>
    </row>
    <row r="242" spans="1:15">
      <c r="A242" s="11"/>
      <c r="B242" s="11"/>
      <c r="C242" s="88"/>
      <c r="D242" s="11"/>
      <c r="E242" s="70"/>
      <c r="F242" s="14"/>
      <c r="G242" s="14"/>
      <c r="H242" s="48"/>
      <c r="O242" s="62"/>
    </row>
    <row r="243" spans="1:15">
      <c r="A243" s="11"/>
      <c r="B243" s="11"/>
      <c r="C243" s="88"/>
      <c r="D243" s="11"/>
      <c r="E243" s="70"/>
      <c r="F243" s="14"/>
      <c r="G243" s="14"/>
      <c r="H243" s="50"/>
      <c r="O243" s="62"/>
    </row>
    <row r="244" spans="1:15">
      <c r="A244" s="11"/>
      <c r="B244" s="11"/>
      <c r="C244" s="88"/>
      <c r="D244" s="11"/>
      <c r="E244" s="72"/>
      <c r="F244" s="14"/>
      <c r="G244" s="14"/>
      <c r="H244" s="50"/>
      <c r="O244" s="65"/>
    </row>
    <row r="245" spans="1:15">
      <c r="A245" s="11"/>
      <c r="B245" s="11"/>
      <c r="C245" s="88"/>
      <c r="D245" s="11"/>
      <c r="E245" s="72"/>
      <c r="F245" s="14"/>
      <c r="G245" s="14"/>
      <c r="H245" s="50"/>
      <c r="O245" s="65"/>
    </row>
    <row r="246" spans="1:15">
      <c r="A246" s="11"/>
      <c r="B246" s="11"/>
      <c r="C246" s="88"/>
      <c r="D246" s="11"/>
      <c r="E246" s="72"/>
      <c r="F246" s="14"/>
      <c r="G246" s="14"/>
      <c r="H246" s="50"/>
      <c r="O246" s="65"/>
    </row>
    <row r="247" spans="1:15">
      <c r="A247" s="11"/>
      <c r="B247" s="11"/>
      <c r="C247" s="88"/>
      <c r="D247" s="11"/>
      <c r="E247" s="72"/>
      <c r="F247" s="14"/>
      <c r="G247" s="14"/>
      <c r="H247" s="50"/>
      <c r="O247" s="65"/>
    </row>
    <row r="248" spans="1:15">
      <c r="A248" s="11"/>
      <c r="B248" s="2"/>
      <c r="C248" s="45"/>
      <c r="D248" s="2"/>
      <c r="E248" s="75"/>
      <c r="F248" s="46"/>
      <c r="G248" s="46"/>
      <c r="H248" s="46"/>
      <c r="O248" s="63"/>
    </row>
    <row r="249" spans="1:15">
      <c r="A249" s="11"/>
      <c r="B249" s="2"/>
      <c r="C249" s="45"/>
      <c r="D249" s="2"/>
      <c r="E249" s="11"/>
      <c r="F249" s="46"/>
      <c r="G249" s="46"/>
      <c r="H249" s="46"/>
      <c r="O249" s="63"/>
    </row>
    <row r="250" spans="1:15">
      <c r="A250" s="11"/>
      <c r="B250" s="2"/>
      <c r="C250" s="45"/>
      <c r="D250" s="2"/>
      <c r="E250" s="11"/>
      <c r="F250" s="46"/>
      <c r="G250" s="46"/>
      <c r="H250" s="46"/>
      <c r="O250" s="63"/>
    </row>
    <row r="251" spans="1:15">
      <c r="A251" s="11"/>
      <c r="B251" s="2"/>
      <c r="C251" s="45"/>
      <c r="D251" s="2"/>
      <c r="E251" s="11"/>
      <c r="F251" s="46"/>
      <c r="G251" s="46"/>
      <c r="H251" s="46"/>
      <c r="O251" s="63"/>
    </row>
    <row r="252" spans="1:15">
      <c r="A252" s="11"/>
      <c r="B252" s="2"/>
      <c r="C252" s="45"/>
      <c r="D252" s="2"/>
      <c r="E252" s="75"/>
      <c r="F252" s="46"/>
      <c r="G252" s="46"/>
      <c r="H252" s="46"/>
      <c r="O252" s="63"/>
    </row>
    <row r="253" spans="1:15">
      <c r="A253" s="11"/>
      <c r="B253" s="2"/>
      <c r="C253" s="45"/>
      <c r="D253" s="2"/>
      <c r="E253" s="75"/>
      <c r="F253" s="46"/>
      <c r="G253" s="46"/>
      <c r="H253" s="46"/>
      <c r="O253" s="63"/>
    </row>
    <row r="254" spans="1:15">
      <c r="A254" s="11"/>
      <c r="B254" s="2"/>
      <c r="C254" s="45"/>
      <c r="D254" s="2"/>
      <c r="E254" s="75"/>
      <c r="F254" s="46"/>
      <c r="G254" s="46"/>
      <c r="H254" s="46"/>
      <c r="O254" s="63"/>
    </row>
    <row r="255" spans="1:15">
      <c r="A255" s="11"/>
      <c r="B255" s="2"/>
      <c r="C255" s="45"/>
      <c r="D255" s="2"/>
      <c r="E255" s="75"/>
      <c r="F255" s="46"/>
      <c r="G255" s="46"/>
      <c r="H255" s="46"/>
      <c r="O255" s="63"/>
    </row>
    <row r="256" spans="1:15">
      <c r="A256" s="11"/>
      <c r="B256" s="2"/>
      <c r="C256" s="45"/>
      <c r="D256" s="2"/>
      <c r="E256" s="75"/>
      <c r="F256" s="46"/>
      <c r="G256" s="46"/>
      <c r="H256" s="46"/>
      <c r="O256" s="63"/>
    </row>
    <row r="257" spans="1:15">
      <c r="A257" s="11"/>
      <c r="B257" s="2"/>
      <c r="C257" s="45"/>
      <c r="D257" s="2"/>
      <c r="E257" s="75"/>
      <c r="F257" s="46"/>
      <c r="G257" s="46"/>
      <c r="H257" s="26"/>
      <c r="O257" s="63"/>
    </row>
    <row r="258" spans="1:15">
      <c r="A258" s="11"/>
      <c r="B258" s="2"/>
      <c r="C258" s="45"/>
      <c r="D258" s="2"/>
      <c r="E258" s="76"/>
      <c r="F258" s="46"/>
      <c r="G258" s="46"/>
      <c r="H258" s="46"/>
      <c r="O258" s="63"/>
    </row>
    <row r="259" spans="1:15">
      <c r="A259" s="11"/>
      <c r="B259" s="2"/>
      <c r="C259" s="45"/>
      <c r="D259" s="2"/>
      <c r="E259" s="76"/>
      <c r="F259" s="46"/>
      <c r="G259" s="46"/>
      <c r="H259" s="46"/>
      <c r="O259" s="63"/>
    </row>
    <row r="260" spans="1:15">
      <c r="A260" s="11"/>
      <c r="B260" s="2"/>
      <c r="C260" s="45"/>
      <c r="D260" s="2"/>
      <c r="E260" s="76"/>
      <c r="F260" s="46"/>
      <c r="G260" s="46"/>
      <c r="H260" s="46"/>
      <c r="O260" s="63"/>
    </row>
    <row r="261" spans="1:15">
      <c r="A261" s="11"/>
      <c r="B261" s="2"/>
      <c r="C261" s="45"/>
      <c r="D261" s="2"/>
      <c r="E261" s="76"/>
      <c r="F261" s="46"/>
      <c r="G261" s="46"/>
      <c r="H261" s="46"/>
      <c r="O261" s="63"/>
    </row>
    <row r="262" spans="1:15">
      <c r="A262" s="11"/>
      <c r="B262" s="2"/>
      <c r="C262" s="45"/>
      <c r="D262" s="2"/>
      <c r="E262" s="76"/>
      <c r="F262" s="46"/>
      <c r="G262" s="46"/>
      <c r="H262" s="46"/>
      <c r="O262" s="63"/>
    </row>
    <row r="263" spans="1:15">
      <c r="A263" s="11"/>
      <c r="B263" s="2"/>
      <c r="C263" s="45"/>
      <c r="D263" s="2"/>
      <c r="E263" s="76"/>
      <c r="F263" s="46"/>
      <c r="G263" s="46"/>
      <c r="H263" s="46"/>
      <c r="O263" s="63"/>
    </row>
    <row r="264" spans="1:15">
      <c r="A264" s="11"/>
      <c r="B264" s="2"/>
      <c r="C264" s="45"/>
      <c r="D264" s="2"/>
      <c r="E264" s="76"/>
      <c r="F264" s="46"/>
      <c r="G264" s="46"/>
      <c r="H264" s="46"/>
      <c r="O264" s="63"/>
    </row>
    <row r="265" spans="1:15">
      <c r="A265" s="11"/>
      <c r="B265" s="2"/>
      <c r="C265" s="45"/>
      <c r="D265" s="2"/>
      <c r="E265" s="76"/>
      <c r="F265" s="46"/>
      <c r="G265" s="46"/>
      <c r="H265" s="26"/>
      <c r="O265" s="63"/>
    </row>
    <row r="266" spans="1:15">
      <c r="A266" s="11"/>
      <c r="B266" s="2"/>
      <c r="C266" s="45"/>
      <c r="D266" s="2"/>
      <c r="E266" s="76"/>
      <c r="F266" s="46"/>
      <c r="G266" s="46"/>
      <c r="H266" s="26"/>
      <c r="O266" s="63"/>
    </row>
    <row r="267" spans="1:15">
      <c r="A267" s="11"/>
      <c r="B267" s="2"/>
      <c r="C267" s="45"/>
      <c r="D267" s="2"/>
      <c r="E267" s="76"/>
      <c r="F267" s="46"/>
      <c r="G267" s="46"/>
      <c r="H267" s="26"/>
      <c r="O267" s="63"/>
    </row>
    <row r="268" spans="1:15">
      <c r="A268" s="11"/>
      <c r="B268" s="2"/>
      <c r="C268" s="45"/>
      <c r="D268" s="2"/>
      <c r="E268" s="76"/>
      <c r="F268" s="46"/>
      <c r="G268" s="46"/>
      <c r="H268" s="26"/>
      <c r="O268" s="63"/>
    </row>
    <row r="269" spans="1:15">
      <c r="A269" s="11"/>
      <c r="B269" s="2"/>
      <c r="C269" s="45"/>
      <c r="D269" s="2"/>
      <c r="E269" s="76"/>
      <c r="F269" s="46"/>
      <c r="G269" s="46"/>
      <c r="H269" s="26"/>
      <c r="O269" s="63"/>
    </row>
    <row r="270" spans="1:15">
      <c r="A270" s="11"/>
      <c r="B270" s="2"/>
      <c r="C270" s="45"/>
      <c r="D270" s="2"/>
      <c r="E270" s="76"/>
      <c r="F270" s="46"/>
      <c r="G270" s="46"/>
      <c r="H270" s="26"/>
      <c r="O270" s="63"/>
    </row>
    <row r="271" spans="1:15">
      <c r="A271" s="11"/>
      <c r="B271" s="2"/>
      <c r="C271" s="45"/>
      <c r="D271" s="2"/>
      <c r="E271" s="76"/>
      <c r="F271" s="46"/>
      <c r="G271" s="46"/>
      <c r="H271" s="26"/>
      <c r="O271" s="63"/>
    </row>
    <row r="272" spans="1:15">
      <c r="A272" s="11"/>
      <c r="B272" s="2"/>
      <c r="C272" s="45"/>
      <c r="D272" s="2"/>
      <c r="E272" s="76"/>
      <c r="F272" s="46"/>
      <c r="G272" s="46"/>
      <c r="H272" s="46"/>
      <c r="O272" s="63"/>
    </row>
    <row r="273" spans="1:15">
      <c r="A273" s="11"/>
      <c r="B273" s="2"/>
      <c r="C273" s="45"/>
      <c r="D273" s="2"/>
      <c r="E273" s="76"/>
      <c r="F273" s="46"/>
      <c r="G273" s="46"/>
      <c r="H273" s="46"/>
      <c r="O273" s="63"/>
    </row>
    <row r="274" spans="1:15">
      <c r="A274" s="11"/>
      <c r="B274" s="2"/>
      <c r="C274" s="45"/>
      <c r="D274" s="2"/>
      <c r="E274" s="76"/>
      <c r="F274" s="46"/>
      <c r="G274" s="46"/>
      <c r="H274" s="46"/>
      <c r="O274" s="63"/>
    </row>
    <row r="275" spans="1:15">
      <c r="A275" s="11"/>
      <c r="B275" s="2"/>
      <c r="C275" s="45"/>
      <c r="D275" s="2"/>
      <c r="E275" s="76"/>
      <c r="F275" s="46"/>
      <c r="G275" s="46"/>
      <c r="H275" s="46"/>
      <c r="O275" s="63"/>
    </row>
    <row r="276" spans="1:15">
      <c r="A276" s="11"/>
      <c r="B276" s="2"/>
      <c r="C276" s="45"/>
      <c r="D276" s="2"/>
      <c r="E276" s="76"/>
      <c r="F276" s="46"/>
      <c r="G276" s="46"/>
      <c r="H276" s="46"/>
      <c r="O276" s="63"/>
    </row>
    <row r="277" spans="1:15">
      <c r="A277" s="11"/>
      <c r="B277" s="2"/>
      <c r="C277" s="45"/>
      <c r="D277" s="2"/>
      <c r="E277" s="76"/>
      <c r="F277" s="46"/>
      <c r="G277" s="46"/>
      <c r="H277" s="46"/>
      <c r="O277" s="63"/>
    </row>
    <row r="278" spans="1:15">
      <c r="A278" s="11"/>
      <c r="B278" s="2"/>
      <c r="C278" s="45"/>
      <c r="D278" s="2"/>
      <c r="E278" s="76"/>
      <c r="F278" s="46"/>
      <c r="G278" s="46"/>
      <c r="H278" s="46"/>
      <c r="O278" s="63"/>
    </row>
    <row r="279" spans="1:15">
      <c r="A279" s="11"/>
      <c r="B279" s="2"/>
      <c r="C279" s="45"/>
      <c r="D279" s="2"/>
      <c r="E279" s="76"/>
      <c r="F279" s="46"/>
      <c r="G279" s="46"/>
      <c r="H279" s="46"/>
      <c r="O279" s="63"/>
    </row>
    <row r="280" spans="1:15">
      <c r="A280" s="11"/>
      <c r="B280" s="2"/>
      <c r="C280" s="45"/>
      <c r="D280" s="2"/>
      <c r="E280" s="76"/>
      <c r="F280" s="46"/>
      <c r="G280" s="46"/>
      <c r="H280" s="46"/>
      <c r="O280" s="63"/>
    </row>
    <row r="281" spans="1:15">
      <c r="A281" s="11"/>
      <c r="B281" s="2"/>
      <c r="C281" s="45"/>
      <c r="D281" s="2"/>
      <c r="E281" s="76"/>
      <c r="F281" s="46"/>
      <c r="G281" s="46"/>
      <c r="H281" s="46"/>
      <c r="O281" s="63"/>
    </row>
    <row r="282" spans="1:15">
      <c r="A282" s="11"/>
      <c r="B282" s="2"/>
      <c r="C282" s="45"/>
      <c r="D282" s="2"/>
      <c r="E282" s="76"/>
      <c r="F282" s="46"/>
      <c r="G282" s="46"/>
      <c r="H282" s="46"/>
      <c r="O282" s="63"/>
    </row>
    <row r="283" spans="1:15">
      <c r="A283" s="11"/>
      <c r="B283" s="2"/>
      <c r="C283" s="45"/>
      <c r="D283" s="2"/>
      <c r="E283" s="76"/>
      <c r="F283" s="46"/>
      <c r="G283" s="46"/>
      <c r="H283" s="46"/>
      <c r="O283" s="63"/>
    </row>
    <row r="284" spans="1:15">
      <c r="A284" s="11"/>
      <c r="B284" s="2"/>
      <c r="C284" s="45"/>
      <c r="D284" s="2"/>
      <c r="E284" s="76"/>
      <c r="F284" s="46"/>
      <c r="G284" s="46"/>
      <c r="H284" s="46"/>
      <c r="O284" s="63"/>
    </row>
    <row r="285" spans="1:15">
      <c r="A285" s="11"/>
      <c r="B285" s="2"/>
      <c r="C285" s="45"/>
      <c r="D285" s="2"/>
      <c r="E285" s="76"/>
      <c r="F285" s="46"/>
      <c r="G285" s="46"/>
      <c r="H285" s="46"/>
      <c r="O285" s="63"/>
    </row>
    <row r="286" spans="1:15">
      <c r="A286" s="11"/>
      <c r="B286" s="2"/>
      <c r="C286" s="45"/>
      <c r="D286" s="2"/>
      <c r="E286" s="76"/>
      <c r="F286" s="46"/>
      <c r="G286" s="46"/>
      <c r="H286" s="46"/>
      <c r="O286" s="63"/>
    </row>
    <row r="287" spans="1:15">
      <c r="A287" s="11"/>
      <c r="B287" s="2"/>
      <c r="C287" s="45"/>
      <c r="D287" s="2"/>
      <c r="E287" s="76"/>
      <c r="F287" s="46"/>
      <c r="G287" s="46"/>
      <c r="H287" s="46"/>
      <c r="O287" s="63"/>
    </row>
    <row r="288" spans="1:15">
      <c r="A288" s="11"/>
      <c r="B288" s="2"/>
      <c r="C288" s="45"/>
      <c r="D288" s="2"/>
      <c r="E288" s="76"/>
      <c r="F288" s="46"/>
      <c r="G288" s="46"/>
      <c r="H288" s="46"/>
      <c r="O288" s="63"/>
    </row>
    <row r="289" spans="1:15">
      <c r="A289" s="11"/>
      <c r="B289" s="2"/>
      <c r="C289" s="45"/>
      <c r="D289" s="2"/>
      <c r="E289" s="76"/>
      <c r="F289" s="46"/>
      <c r="G289" s="46"/>
      <c r="H289" s="46"/>
      <c r="O289" s="63"/>
    </row>
    <row r="290" spans="1:15">
      <c r="A290" s="11"/>
      <c r="B290" s="2"/>
      <c r="C290" s="45"/>
      <c r="D290" s="2"/>
      <c r="E290" s="76"/>
      <c r="F290" s="46"/>
      <c r="G290" s="46"/>
      <c r="H290" s="46"/>
      <c r="O290" s="63"/>
    </row>
    <row r="291" spans="1:15">
      <c r="A291" s="11"/>
      <c r="B291" s="2"/>
      <c r="C291" s="45"/>
      <c r="D291" s="2"/>
      <c r="E291" s="76"/>
      <c r="F291" s="46"/>
      <c r="G291" s="46"/>
      <c r="H291" s="46"/>
      <c r="O291" s="63"/>
    </row>
    <row r="292" spans="1:15">
      <c r="A292" s="11"/>
      <c r="B292" s="2"/>
      <c r="C292" s="45"/>
      <c r="D292" s="2"/>
      <c r="E292" s="76"/>
      <c r="F292" s="46"/>
      <c r="G292" s="46"/>
      <c r="H292" s="46"/>
      <c r="O292" s="63"/>
    </row>
    <row r="293" spans="1:15">
      <c r="A293" s="11"/>
      <c r="B293" s="2"/>
      <c r="C293" s="45"/>
      <c r="D293" s="2"/>
      <c r="E293" s="76"/>
      <c r="F293" s="46"/>
      <c r="G293" s="46"/>
      <c r="H293" s="46"/>
      <c r="O293" s="63"/>
    </row>
    <row r="294" spans="1:15">
      <c r="A294" s="11"/>
      <c r="B294" s="2"/>
      <c r="C294" s="45"/>
      <c r="D294" s="2"/>
      <c r="E294" s="76"/>
      <c r="F294" s="46"/>
      <c r="G294" s="46"/>
      <c r="H294" s="46"/>
      <c r="O294" s="63"/>
    </row>
    <row r="295" spans="1:15">
      <c r="A295" s="11"/>
      <c r="B295" s="2"/>
      <c r="C295" s="45"/>
      <c r="D295" s="2"/>
      <c r="E295" s="76"/>
      <c r="F295" s="46"/>
      <c r="G295" s="46"/>
      <c r="H295" s="46"/>
      <c r="O295" s="63"/>
    </row>
    <row r="296" spans="1:15">
      <c r="A296" s="11"/>
      <c r="B296" s="2"/>
      <c r="C296" s="45"/>
      <c r="D296" s="2"/>
      <c r="E296" s="76"/>
      <c r="F296" s="46"/>
      <c r="G296" s="46"/>
      <c r="H296" s="46"/>
      <c r="O296" s="63"/>
    </row>
    <row r="297" spans="1:15">
      <c r="A297" s="11"/>
      <c r="B297" s="2"/>
      <c r="C297" s="45"/>
      <c r="D297" s="2"/>
      <c r="E297" s="76"/>
      <c r="F297" s="46"/>
      <c r="G297" s="46"/>
      <c r="H297" s="46"/>
      <c r="O297" s="63"/>
    </row>
    <row r="298" spans="1:15">
      <c r="A298" s="11"/>
      <c r="B298" s="2"/>
      <c r="C298" s="45"/>
      <c r="D298" s="2"/>
      <c r="E298" s="76"/>
      <c r="F298" s="46"/>
      <c r="G298" s="46"/>
      <c r="H298" s="46"/>
      <c r="O298" s="63"/>
    </row>
    <row r="299" spans="1:15">
      <c r="A299" s="11"/>
      <c r="B299" s="2"/>
      <c r="C299" s="45"/>
      <c r="D299" s="2"/>
      <c r="E299" s="76"/>
      <c r="F299" s="46"/>
      <c r="G299" s="46"/>
      <c r="H299" s="46"/>
      <c r="O299" s="63"/>
    </row>
    <row r="300" spans="1:15">
      <c r="A300" s="11"/>
      <c r="B300" s="2"/>
      <c r="C300" s="45"/>
      <c r="D300" s="2"/>
      <c r="E300" s="76"/>
      <c r="F300" s="46"/>
      <c r="G300" s="46"/>
      <c r="H300" s="27"/>
      <c r="O300" s="63"/>
    </row>
    <row r="301" spans="1:15">
      <c r="A301" s="11"/>
      <c r="B301" s="2"/>
      <c r="C301" s="45"/>
      <c r="D301" s="2"/>
      <c r="E301" s="76"/>
      <c r="F301" s="46"/>
      <c r="G301" s="46"/>
      <c r="H301" s="26"/>
      <c r="O301" s="63"/>
    </row>
    <row r="302" spans="1:15">
      <c r="A302" s="11"/>
      <c r="B302" s="2"/>
      <c r="C302" s="45"/>
      <c r="D302" s="2"/>
      <c r="E302" s="76"/>
      <c r="F302" s="46"/>
      <c r="G302" s="46"/>
      <c r="H302" s="26"/>
      <c r="O302" s="63"/>
    </row>
    <row r="303" spans="1:15">
      <c r="A303" s="11"/>
      <c r="B303" s="2"/>
      <c r="C303" s="45"/>
      <c r="D303" s="2"/>
      <c r="E303" s="76"/>
      <c r="F303" s="46"/>
      <c r="G303" s="46"/>
      <c r="H303" s="26"/>
      <c r="O303" s="63"/>
    </row>
    <row r="304" spans="1:15">
      <c r="A304" s="11"/>
      <c r="B304" s="2"/>
      <c r="C304" s="45"/>
      <c r="D304" s="2"/>
      <c r="E304" s="76"/>
      <c r="F304" s="46"/>
      <c r="G304" s="46"/>
      <c r="H304" s="26"/>
      <c r="O304" s="63"/>
    </row>
    <row r="305" spans="1:15">
      <c r="A305" s="11"/>
      <c r="B305" s="2"/>
      <c r="C305" s="45"/>
      <c r="D305" s="2"/>
      <c r="E305" s="76"/>
      <c r="F305" s="46"/>
      <c r="G305" s="46"/>
      <c r="H305" s="26"/>
      <c r="O305" s="63"/>
    </row>
    <row r="306" spans="1:15">
      <c r="A306" s="11"/>
      <c r="B306" s="2"/>
      <c r="C306" s="45"/>
      <c r="D306" s="2"/>
      <c r="E306" s="76"/>
      <c r="F306" s="46"/>
      <c r="G306" s="46"/>
      <c r="H306" s="46"/>
      <c r="O306" s="63"/>
    </row>
    <row r="307" spans="1:15">
      <c r="A307" s="11"/>
      <c r="B307" s="2"/>
      <c r="C307" s="45"/>
      <c r="D307" s="2"/>
      <c r="E307" s="76"/>
      <c r="F307" s="46"/>
      <c r="G307" s="46"/>
      <c r="H307" s="46"/>
      <c r="O307" s="63"/>
    </row>
    <row r="308" spans="1:15">
      <c r="A308" s="11"/>
      <c r="B308" s="2"/>
      <c r="C308" s="45"/>
      <c r="D308" s="2"/>
      <c r="E308" s="76"/>
      <c r="F308" s="46"/>
      <c r="G308" s="46"/>
      <c r="H308" s="46"/>
      <c r="O308" s="63"/>
    </row>
    <row r="309" spans="1:15">
      <c r="A309" s="11"/>
      <c r="B309" s="2"/>
      <c r="C309" s="45"/>
      <c r="D309" s="2"/>
      <c r="E309" s="76"/>
      <c r="F309" s="46"/>
      <c r="G309" s="46"/>
      <c r="H309" s="46"/>
      <c r="O309" s="63"/>
    </row>
    <row r="310" spans="1:15">
      <c r="A310" s="11"/>
      <c r="B310" s="2"/>
      <c r="C310" s="45"/>
      <c r="D310" s="2"/>
      <c r="E310" s="76"/>
      <c r="F310" s="46"/>
      <c r="G310" s="46"/>
      <c r="H310" s="46"/>
      <c r="O310" s="63"/>
    </row>
    <row r="311" spans="1:15">
      <c r="A311" s="11"/>
      <c r="B311" s="2"/>
      <c r="C311" s="45"/>
      <c r="D311" s="2"/>
      <c r="E311" s="76"/>
      <c r="F311" s="46"/>
      <c r="G311" s="46"/>
      <c r="H311" s="46"/>
      <c r="O311" s="63"/>
    </row>
    <row r="312" spans="1:15">
      <c r="A312" s="11"/>
      <c r="B312" s="2"/>
      <c r="C312" s="45"/>
      <c r="D312" s="2"/>
      <c r="E312" s="76"/>
      <c r="F312" s="46"/>
      <c r="G312" s="46"/>
      <c r="H312" s="46"/>
      <c r="O312" s="63"/>
    </row>
    <row r="313" spans="1:15">
      <c r="A313" s="11"/>
      <c r="B313" s="2"/>
      <c r="C313" s="45"/>
      <c r="D313" s="2"/>
      <c r="E313" s="76"/>
      <c r="F313" s="46"/>
      <c r="G313" s="46"/>
      <c r="H313" s="46"/>
      <c r="O313" s="63"/>
    </row>
    <row r="314" spans="1:15">
      <c r="A314" s="11"/>
      <c r="B314" s="2"/>
      <c r="C314" s="45"/>
      <c r="D314" s="2"/>
      <c r="E314" s="76"/>
      <c r="F314" s="46"/>
      <c r="G314" s="46"/>
      <c r="H314" s="46"/>
      <c r="O314" s="63"/>
    </row>
    <row r="315" spans="1:15">
      <c r="A315" s="11"/>
      <c r="B315" s="2"/>
      <c r="C315" s="45"/>
      <c r="D315" s="2"/>
      <c r="E315" s="76"/>
      <c r="F315" s="46"/>
      <c r="G315" s="46"/>
      <c r="H315" s="46"/>
      <c r="O315" s="63"/>
    </row>
    <row r="316" spans="1:15">
      <c r="A316" s="11"/>
      <c r="B316" s="2"/>
      <c r="C316" s="45"/>
      <c r="D316" s="2"/>
      <c r="E316" s="76"/>
      <c r="F316" s="46"/>
      <c r="G316" s="46"/>
      <c r="H316" s="46"/>
      <c r="O316" s="63"/>
    </row>
    <row r="317" spans="1:15">
      <c r="A317" s="11"/>
      <c r="B317" s="2"/>
      <c r="C317" s="45"/>
      <c r="D317" s="2"/>
      <c r="E317" s="76"/>
      <c r="F317" s="46"/>
      <c r="G317" s="46"/>
      <c r="H317" s="46"/>
      <c r="O317" s="63"/>
    </row>
    <row r="318" spans="1:15">
      <c r="A318" s="11"/>
      <c r="B318" s="2"/>
      <c r="C318" s="45"/>
      <c r="D318" s="2"/>
      <c r="E318" s="76"/>
      <c r="F318" s="46"/>
      <c r="G318" s="46"/>
      <c r="H318" s="46"/>
      <c r="O318" s="63"/>
    </row>
    <row r="319" spans="1:15">
      <c r="A319" s="11"/>
      <c r="B319" s="2"/>
      <c r="C319" s="45"/>
      <c r="D319" s="2"/>
      <c r="E319" s="76"/>
      <c r="F319" s="46"/>
      <c r="G319" s="46"/>
      <c r="H319" s="46"/>
      <c r="O319" s="63"/>
    </row>
    <row r="320" spans="1:15">
      <c r="A320" s="11"/>
      <c r="B320" s="2"/>
      <c r="C320" s="45"/>
      <c r="D320" s="2"/>
      <c r="E320" s="76"/>
      <c r="F320" s="46"/>
      <c r="G320" s="46"/>
      <c r="H320" s="46"/>
      <c r="O320" s="63"/>
    </row>
    <row r="321" spans="1:15">
      <c r="A321" s="11"/>
      <c r="B321" s="2"/>
      <c r="C321" s="45"/>
      <c r="D321" s="2"/>
      <c r="E321" s="76"/>
      <c r="F321" s="46"/>
      <c r="G321" s="46"/>
      <c r="H321" s="46"/>
      <c r="O321" s="63"/>
    </row>
    <row r="322" spans="1:15">
      <c r="A322" s="11"/>
      <c r="B322" s="2"/>
      <c r="C322" s="45"/>
      <c r="D322" s="2"/>
      <c r="E322" s="76"/>
      <c r="F322" s="46"/>
      <c r="G322" s="46"/>
      <c r="H322" s="46"/>
      <c r="O322" s="63"/>
    </row>
    <row r="323" spans="1:15">
      <c r="A323" s="11"/>
      <c r="B323" s="2"/>
      <c r="C323" s="45"/>
      <c r="D323" s="2"/>
      <c r="E323" s="76"/>
      <c r="F323" s="46"/>
      <c r="G323" s="46"/>
      <c r="H323" s="46"/>
      <c r="O323" s="63"/>
    </row>
    <row r="324" spans="1:15">
      <c r="A324" s="11"/>
      <c r="B324" s="2"/>
      <c r="C324" s="45"/>
      <c r="D324" s="2"/>
      <c r="E324" s="76"/>
      <c r="F324" s="46"/>
      <c r="G324" s="46"/>
      <c r="H324" s="46"/>
      <c r="O324" s="63"/>
    </row>
    <row r="325" spans="1:15">
      <c r="A325" s="11"/>
      <c r="B325" s="2"/>
      <c r="C325" s="45"/>
      <c r="D325" s="2"/>
      <c r="E325" s="76"/>
      <c r="F325" s="46"/>
      <c r="G325" s="46"/>
      <c r="H325" s="46"/>
      <c r="O325" s="63"/>
    </row>
    <row r="326" spans="1:15">
      <c r="A326" s="11"/>
      <c r="B326" s="2"/>
      <c r="C326" s="45"/>
      <c r="D326" s="2"/>
      <c r="E326" s="76"/>
      <c r="F326" s="46"/>
      <c r="G326" s="46"/>
      <c r="H326" s="46"/>
      <c r="O326" s="63"/>
    </row>
    <row r="327" spans="1:15">
      <c r="A327" s="11"/>
      <c r="B327" s="2"/>
      <c r="C327" s="45"/>
      <c r="D327" s="2"/>
      <c r="E327" s="76"/>
      <c r="F327" s="46"/>
      <c r="G327" s="46"/>
      <c r="H327" s="46"/>
      <c r="O327" s="63"/>
    </row>
    <row r="328" spans="1:15">
      <c r="A328" s="11"/>
      <c r="B328" s="2"/>
      <c r="C328" s="45"/>
      <c r="D328" s="2"/>
      <c r="E328" s="76"/>
      <c r="F328" s="46"/>
      <c r="G328" s="46"/>
      <c r="H328" s="46"/>
      <c r="O328" s="63"/>
    </row>
    <row r="329" spans="1:15">
      <c r="A329" s="11"/>
      <c r="B329" s="2"/>
      <c r="C329" s="45"/>
      <c r="D329" s="2"/>
      <c r="E329" s="76"/>
      <c r="F329" s="46"/>
      <c r="G329" s="46"/>
      <c r="H329" s="46"/>
      <c r="O329" s="63"/>
    </row>
    <row r="330" spans="1:15">
      <c r="A330" s="11"/>
      <c r="B330" s="2"/>
      <c r="C330" s="45"/>
      <c r="D330" s="2"/>
      <c r="E330" s="76"/>
      <c r="F330" s="46"/>
      <c r="G330" s="46"/>
      <c r="H330" s="46"/>
      <c r="O330" s="63"/>
    </row>
    <row r="331" spans="1:15">
      <c r="A331" s="11"/>
      <c r="B331" s="2"/>
      <c r="C331" s="45"/>
      <c r="D331" s="2"/>
      <c r="E331" s="76"/>
      <c r="F331" s="46"/>
      <c r="G331" s="46"/>
      <c r="H331" s="46"/>
      <c r="O331" s="63"/>
    </row>
    <row r="332" spans="1:15">
      <c r="A332" s="11"/>
      <c r="B332" s="2"/>
      <c r="C332" s="45"/>
      <c r="D332" s="2"/>
      <c r="E332" s="76"/>
      <c r="F332" s="46"/>
      <c r="G332" s="46"/>
      <c r="H332" s="46"/>
      <c r="O332" s="63"/>
    </row>
    <row r="333" spans="1:15">
      <c r="A333" s="11"/>
      <c r="B333" s="2"/>
      <c r="C333" s="45"/>
      <c r="D333" s="2"/>
      <c r="E333" s="76"/>
      <c r="F333" s="46"/>
      <c r="G333" s="46"/>
      <c r="H333" s="46"/>
      <c r="O333" s="63"/>
    </row>
    <row r="334" spans="1:15">
      <c r="A334" s="11"/>
      <c r="B334" s="2"/>
      <c r="C334" s="45"/>
      <c r="D334" s="2"/>
      <c r="E334" s="76"/>
      <c r="F334" s="46"/>
      <c r="G334" s="46"/>
      <c r="H334" s="46"/>
      <c r="O334" s="63"/>
    </row>
    <row r="335" spans="1:15">
      <c r="A335" s="11"/>
      <c r="B335" s="2"/>
      <c r="C335" s="45"/>
      <c r="D335" s="2"/>
      <c r="E335" s="76"/>
      <c r="F335" s="46"/>
      <c r="G335" s="46"/>
      <c r="H335" s="46"/>
      <c r="O335" s="63"/>
    </row>
    <row r="336" spans="1:15">
      <c r="A336" s="11"/>
      <c r="B336" s="2"/>
      <c r="C336" s="45"/>
      <c r="D336" s="2"/>
      <c r="E336" s="76"/>
      <c r="F336" s="46"/>
      <c r="G336" s="46"/>
      <c r="H336" s="46"/>
      <c r="O336" s="63"/>
    </row>
    <row r="337" spans="1:16">
      <c r="A337" s="11"/>
      <c r="B337" s="2"/>
      <c r="C337" s="45"/>
      <c r="D337" s="2"/>
      <c r="E337" s="76"/>
      <c r="F337" s="46"/>
      <c r="G337" s="46"/>
      <c r="H337" s="46"/>
      <c r="O337" s="63"/>
    </row>
    <row r="338" spans="1:16">
      <c r="A338" s="11"/>
      <c r="B338" s="2"/>
      <c r="C338" s="45"/>
      <c r="D338" s="2"/>
      <c r="E338" s="76"/>
      <c r="F338" s="46"/>
      <c r="G338" s="46"/>
      <c r="H338" s="46"/>
      <c r="O338" s="63"/>
    </row>
    <row r="339" spans="1:16">
      <c r="A339" s="11"/>
      <c r="B339" s="2"/>
      <c r="C339" s="45"/>
      <c r="D339" s="2"/>
      <c r="E339" s="76"/>
      <c r="F339" s="46"/>
      <c r="G339" s="46"/>
      <c r="H339" s="46"/>
      <c r="O339" s="63"/>
    </row>
    <row r="340" spans="1:16">
      <c r="A340" s="11"/>
      <c r="B340" s="2"/>
      <c r="C340" s="45"/>
      <c r="D340" s="2"/>
      <c r="E340" s="76"/>
      <c r="F340" s="46"/>
      <c r="G340" s="46"/>
      <c r="H340" s="46"/>
      <c r="O340" s="63"/>
    </row>
    <row r="341" spans="1:16">
      <c r="A341" s="11"/>
      <c r="B341" s="2"/>
      <c r="C341" s="45"/>
      <c r="D341" s="2"/>
      <c r="E341" s="76"/>
      <c r="F341" s="46"/>
      <c r="G341" s="46"/>
      <c r="H341" s="46"/>
      <c r="O341" s="63"/>
    </row>
    <row r="342" spans="1:16">
      <c r="A342" s="11"/>
      <c r="B342" s="2"/>
      <c r="C342" s="45"/>
      <c r="D342" s="2"/>
      <c r="E342" s="76"/>
      <c r="F342" s="46"/>
      <c r="G342" s="46"/>
      <c r="H342" s="46"/>
      <c r="O342" s="63"/>
    </row>
    <row r="343" spans="1:16">
      <c r="A343" s="11"/>
      <c r="B343" s="2"/>
      <c r="C343" s="45"/>
      <c r="D343" s="2"/>
      <c r="E343" s="76"/>
      <c r="F343" s="46"/>
      <c r="G343" s="46"/>
      <c r="H343" s="46"/>
      <c r="O343" s="63"/>
    </row>
    <row r="344" spans="1:16">
      <c r="A344" s="11"/>
      <c r="B344" s="2"/>
      <c r="C344" s="45"/>
      <c r="D344" s="2"/>
      <c r="E344" s="76"/>
      <c r="F344" s="46"/>
      <c r="G344" s="46"/>
      <c r="H344" s="46"/>
      <c r="O344" s="63"/>
    </row>
    <row r="345" spans="1:16">
      <c r="A345" s="11"/>
      <c r="B345" s="2"/>
      <c r="C345" s="45"/>
      <c r="D345" s="2"/>
      <c r="E345" s="76"/>
      <c r="F345" s="46"/>
      <c r="G345" s="46"/>
      <c r="H345" s="46"/>
      <c r="O345" s="63"/>
    </row>
    <row r="346" spans="1:16">
      <c r="A346" s="11"/>
      <c r="B346" s="2"/>
      <c r="C346" s="45"/>
      <c r="D346" s="2"/>
      <c r="E346" s="76"/>
      <c r="F346" s="46"/>
      <c r="G346" s="46"/>
      <c r="H346" s="46"/>
      <c r="O346" s="63"/>
    </row>
    <row r="347" spans="1:16">
      <c r="A347" s="11"/>
      <c r="B347" s="2"/>
      <c r="C347" s="45"/>
      <c r="D347" s="2"/>
      <c r="E347" s="76"/>
      <c r="F347" s="46"/>
      <c r="G347" s="46"/>
      <c r="H347" s="46"/>
      <c r="O347" s="63"/>
    </row>
    <row r="348" spans="1:16">
      <c r="A348" s="11"/>
      <c r="B348" s="2"/>
      <c r="C348" s="45"/>
      <c r="D348" s="2"/>
      <c r="E348" s="76"/>
      <c r="F348" s="46"/>
      <c r="G348" s="46"/>
      <c r="H348" s="46"/>
      <c r="O348" s="63"/>
    </row>
    <row r="349" spans="1:16" s="36" customFormat="1">
      <c r="A349" s="11"/>
      <c r="B349" s="29"/>
      <c r="C349" s="54"/>
      <c r="D349" s="29"/>
      <c r="E349" s="69"/>
      <c r="F349" s="55"/>
      <c r="G349" s="55"/>
      <c r="H349" s="55"/>
      <c r="J349" s="56"/>
      <c r="K349" s="56"/>
      <c r="O349" s="66"/>
      <c r="P349" s="57"/>
    </row>
    <row r="350" spans="1:16">
      <c r="A350" s="11"/>
      <c r="B350" s="2"/>
      <c r="C350" s="45"/>
      <c r="D350" s="2"/>
      <c r="E350" s="76"/>
      <c r="F350" s="46"/>
      <c r="G350" s="46"/>
      <c r="H350" s="46"/>
      <c r="O350" s="63"/>
    </row>
    <row r="351" spans="1:16">
      <c r="A351" s="11"/>
      <c r="B351" s="2"/>
      <c r="C351" s="45"/>
      <c r="D351" s="2"/>
      <c r="E351" s="76"/>
      <c r="F351" s="46"/>
      <c r="G351" s="46"/>
      <c r="H351" s="46"/>
      <c r="O351" s="63"/>
    </row>
    <row r="352" spans="1:16">
      <c r="A352" s="11"/>
      <c r="B352" s="2"/>
      <c r="C352" s="45"/>
      <c r="D352" s="2"/>
      <c r="E352" s="76"/>
      <c r="F352" s="46"/>
      <c r="G352" s="46"/>
      <c r="H352" s="46"/>
      <c r="O352" s="63"/>
    </row>
    <row r="353" spans="1:15">
      <c r="A353" s="11"/>
      <c r="B353" s="2"/>
      <c r="C353" s="45"/>
      <c r="D353" s="2"/>
      <c r="E353" s="76"/>
      <c r="F353" s="46"/>
      <c r="G353" s="46"/>
      <c r="H353" s="46"/>
      <c r="O353" s="63"/>
    </row>
    <row r="354" spans="1:15">
      <c r="A354" s="11"/>
      <c r="B354" s="2"/>
      <c r="C354" s="45"/>
      <c r="D354" s="2"/>
      <c r="E354" s="76"/>
      <c r="F354" s="46"/>
      <c r="G354" s="46"/>
      <c r="H354" s="46"/>
      <c r="O354" s="63"/>
    </row>
    <row r="355" spans="1:15">
      <c r="A355" s="11"/>
      <c r="B355" s="2"/>
      <c r="C355" s="45"/>
      <c r="D355" s="2"/>
      <c r="E355" s="76"/>
      <c r="F355" s="46"/>
      <c r="G355" s="46"/>
      <c r="H355" s="46"/>
      <c r="O355" s="63"/>
    </row>
    <row r="356" spans="1:15">
      <c r="A356" s="11"/>
      <c r="B356" s="2"/>
      <c r="C356" s="45"/>
      <c r="D356" s="2"/>
      <c r="E356" s="76"/>
      <c r="F356" s="46"/>
      <c r="G356" s="46"/>
      <c r="H356" s="46"/>
      <c r="O356" s="63"/>
    </row>
    <row r="357" spans="1:15">
      <c r="A357" s="11"/>
      <c r="B357" s="2"/>
      <c r="C357" s="45"/>
      <c r="D357" s="2"/>
      <c r="E357" s="76"/>
      <c r="F357" s="46"/>
      <c r="G357" s="46"/>
      <c r="H357" s="46"/>
      <c r="O357" s="63"/>
    </row>
    <row r="358" spans="1:15">
      <c r="A358" s="11"/>
      <c r="B358" s="2"/>
      <c r="C358" s="45"/>
      <c r="D358" s="2"/>
      <c r="E358" s="76"/>
      <c r="F358" s="46"/>
      <c r="G358" s="46"/>
      <c r="H358" s="46"/>
      <c r="O358" s="63"/>
    </row>
    <row r="359" spans="1:15">
      <c r="A359" s="11"/>
      <c r="B359" s="2"/>
      <c r="C359" s="45"/>
      <c r="D359" s="2"/>
      <c r="E359" s="76"/>
      <c r="F359" s="46"/>
      <c r="G359" s="46"/>
      <c r="H359" s="46"/>
      <c r="O359" s="63"/>
    </row>
    <row r="360" spans="1:15">
      <c r="A360" s="11"/>
      <c r="B360" s="2"/>
      <c r="C360" s="45"/>
      <c r="D360" s="2"/>
      <c r="E360" s="76"/>
      <c r="F360" s="46"/>
      <c r="G360" s="46"/>
      <c r="H360" s="46"/>
      <c r="O360" s="63"/>
    </row>
    <row r="361" spans="1:15">
      <c r="A361" s="11"/>
      <c r="B361" s="2"/>
      <c r="C361" s="45"/>
      <c r="D361" s="2"/>
      <c r="E361" s="76"/>
      <c r="F361" s="46"/>
      <c r="G361" s="46"/>
      <c r="H361" s="46"/>
      <c r="O361" s="63"/>
    </row>
    <row r="362" spans="1:15">
      <c r="A362" s="11"/>
      <c r="B362" s="2"/>
      <c r="C362" s="45"/>
      <c r="D362" s="2"/>
      <c r="E362" s="76"/>
      <c r="F362" s="46"/>
      <c r="G362" s="46"/>
      <c r="H362" s="46"/>
      <c r="O362" s="63"/>
    </row>
    <row r="363" spans="1:15">
      <c r="A363" s="11"/>
      <c r="B363" s="2"/>
      <c r="C363" s="45"/>
      <c r="D363" s="2"/>
      <c r="E363" s="76"/>
      <c r="F363" s="46"/>
      <c r="G363" s="46"/>
      <c r="H363" s="46"/>
      <c r="O363" s="63"/>
    </row>
    <row r="364" spans="1:15">
      <c r="A364" s="11"/>
      <c r="B364" s="2"/>
      <c r="C364" s="45"/>
      <c r="D364" s="2"/>
      <c r="E364" s="76"/>
      <c r="F364" s="46"/>
      <c r="G364" s="46"/>
      <c r="H364" s="46"/>
      <c r="O364" s="63"/>
    </row>
    <row r="365" spans="1:15">
      <c r="A365" s="11"/>
      <c r="B365" s="2"/>
      <c r="C365" s="45"/>
      <c r="D365" s="2"/>
      <c r="E365" s="76"/>
      <c r="F365" s="46"/>
      <c r="G365" s="46"/>
      <c r="H365" s="46"/>
      <c r="O365" s="63"/>
    </row>
    <row r="366" spans="1:15">
      <c r="A366" s="11"/>
      <c r="B366" s="2"/>
      <c r="C366" s="45"/>
      <c r="D366" s="2"/>
      <c r="E366" s="76"/>
      <c r="F366" s="46"/>
      <c r="G366" s="46"/>
      <c r="H366" s="46"/>
      <c r="O366" s="63"/>
    </row>
    <row r="367" spans="1:15">
      <c r="A367" s="11"/>
      <c r="B367" s="2"/>
      <c r="C367" s="45"/>
      <c r="D367" s="2"/>
      <c r="E367" s="76"/>
      <c r="F367" s="46"/>
      <c r="G367" s="46"/>
      <c r="H367" s="46"/>
      <c r="O367" s="63"/>
    </row>
    <row r="368" spans="1:15">
      <c r="A368" s="11"/>
      <c r="B368" s="2"/>
      <c r="C368" s="45"/>
      <c r="D368" s="2"/>
      <c r="E368" s="76"/>
      <c r="F368" s="46"/>
      <c r="G368" s="46"/>
      <c r="H368" s="46"/>
      <c r="O368" s="63"/>
    </row>
    <row r="369" spans="1:15">
      <c r="A369" s="11"/>
      <c r="B369" s="2"/>
      <c r="C369" s="45"/>
      <c r="D369" s="2"/>
      <c r="E369" s="76"/>
      <c r="F369" s="46"/>
      <c r="G369" s="46"/>
      <c r="H369" s="46"/>
      <c r="O369" s="63"/>
    </row>
    <row r="370" spans="1:15">
      <c r="A370" s="11"/>
      <c r="B370" s="2"/>
      <c r="C370" s="45"/>
      <c r="D370" s="2"/>
      <c r="E370" s="76"/>
      <c r="F370" s="46"/>
      <c r="G370" s="46"/>
      <c r="H370" s="46"/>
      <c r="O370" s="63"/>
    </row>
    <row r="371" spans="1:15">
      <c r="A371" s="11"/>
      <c r="B371" s="2"/>
      <c r="C371" s="45"/>
      <c r="D371" s="2"/>
      <c r="E371" s="76"/>
      <c r="F371" s="46"/>
      <c r="G371" s="46"/>
      <c r="H371" s="46"/>
      <c r="O371" s="63"/>
    </row>
    <row r="372" spans="1:15">
      <c r="A372" s="11"/>
      <c r="B372" s="2"/>
      <c r="C372" s="45"/>
      <c r="D372" s="2"/>
      <c r="E372" s="76"/>
      <c r="F372" s="46"/>
      <c r="G372" s="46"/>
      <c r="H372" s="46"/>
      <c r="O372" s="63"/>
    </row>
    <row r="373" spans="1:15">
      <c r="A373" s="11"/>
      <c r="B373" s="2"/>
      <c r="C373" s="45"/>
      <c r="D373" s="2"/>
      <c r="E373" s="76"/>
      <c r="F373" s="46"/>
      <c r="G373" s="46"/>
      <c r="H373" s="46"/>
      <c r="O373" s="63"/>
    </row>
    <row r="374" spans="1:15">
      <c r="A374" s="11"/>
      <c r="B374" s="2"/>
      <c r="C374" s="45"/>
      <c r="D374" s="2"/>
      <c r="E374" s="76"/>
      <c r="F374" s="46"/>
      <c r="G374" s="46"/>
      <c r="H374" s="46"/>
      <c r="O374" s="63"/>
    </row>
    <row r="375" spans="1:15">
      <c r="A375" s="11"/>
      <c r="B375" s="2"/>
      <c r="C375" s="45"/>
      <c r="D375" s="2"/>
      <c r="E375" s="76"/>
      <c r="F375" s="46"/>
      <c r="G375" s="46"/>
      <c r="H375" s="46"/>
      <c r="O375" s="63"/>
    </row>
    <row r="376" spans="1:15">
      <c r="A376" s="11"/>
      <c r="B376" s="2"/>
      <c r="C376" s="45"/>
      <c r="D376" s="2"/>
      <c r="E376" s="76"/>
      <c r="F376" s="46"/>
      <c r="G376" s="46"/>
      <c r="H376" s="46"/>
      <c r="O376" s="63"/>
    </row>
    <row r="377" spans="1:15">
      <c r="A377" s="11"/>
      <c r="B377" s="2"/>
      <c r="C377" s="45"/>
      <c r="D377" s="2"/>
      <c r="E377" s="76"/>
      <c r="F377" s="46"/>
      <c r="G377" s="46"/>
      <c r="H377" s="46"/>
      <c r="O377" s="63"/>
    </row>
    <row r="378" spans="1:15">
      <c r="A378" s="11"/>
      <c r="B378" s="2"/>
      <c r="C378" s="45"/>
      <c r="D378" s="2"/>
      <c r="E378" s="76"/>
      <c r="F378" s="46"/>
      <c r="G378" s="46"/>
      <c r="H378" s="46"/>
      <c r="O378" s="63"/>
    </row>
    <row r="379" spans="1:15">
      <c r="A379" s="11"/>
      <c r="B379" s="2"/>
      <c r="C379" s="45"/>
      <c r="D379" s="2"/>
      <c r="E379" s="76"/>
      <c r="F379" s="46"/>
      <c r="G379" s="46"/>
      <c r="H379" s="46"/>
      <c r="O379" s="63"/>
    </row>
    <row r="380" spans="1:15">
      <c r="A380" s="11"/>
      <c r="B380" s="2"/>
      <c r="C380" s="45"/>
      <c r="D380" s="2"/>
      <c r="E380" s="76"/>
      <c r="F380" s="46"/>
      <c r="G380" s="46"/>
      <c r="H380" s="46"/>
      <c r="O380" s="63"/>
    </row>
    <row r="381" spans="1:15">
      <c r="A381" s="11"/>
      <c r="B381" s="2"/>
      <c r="C381" s="45"/>
      <c r="D381" s="2"/>
      <c r="E381" s="76"/>
      <c r="F381" s="46"/>
      <c r="G381" s="46"/>
      <c r="H381" s="46"/>
      <c r="O381" s="63"/>
    </row>
    <row r="382" spans="1:15">
      <c r="A382" s="11"/>
      <c r="B382" s="2"/>
      <c r="C382" s="45"/>
      <c r="D382" s="2"/>
      <c r="E382" s="76"/>
      <c r="F382" s="46"/>
      <c r="G382" s="46"/>
      <c r="H382" s="46"/>
      <c r="O382" s="63"/>
    </row>
    <row r="383" spans="1:15">
      <c r="A383" s="11"/>
      <c r="B383" s="2"/>
      <c r="C383" s="45"/>
      <c r="D383" s="2"/>
      <c r="E383" s="76"/>
      <c r="F383" s="46"/>
      <c r="G383" s="46"/>
      <c r="H383" s="46"/>
      <c r="O383" s="63"/>
    </row>
    <row r="384" spans="1:15">
      <c r="A384" s="11"/>
      <c r="B384" s="2"/>
      <c r="C384" s="45"/>
      <c r="D384" s="2"/>
      <c r="E384" s="76"/>
      <c r="F384" s="46"/>
      <c r="G384" s="46"/>
      <c r="H384" s="46"/>
      <c r="O384" s="63"/>
    </row>
    <row r="385" spans="1:16">
      <c r="A385" s="11"/>
      <c r="B385" s="2"/>
      <c r="C385" s="45"/>
      <c r="D385" s="2"/>
      <c r="E385" s="76"/>
      <c r="F385" s="46"/>
      <c r="G385" s="46"/>
      <c r="H385" s="46"/>
      <c r="O385" s="63"/>
    </row>
    <row r="386" spans="1:16">
      <c r="A386" s="11"/>
      <c r="B386" s="2"/>
      <c r="C386" s="45"/>
      <c r="D386" s="2"/>
      <c r="E386" s="76"/>
      <c r="F386" s="46"/>
      <c r="G386" s="46"/>
      <c r="H386" s="46"/>
      <c r="O386" s="63"/>
    </row>
    <row r="387" spans="1:16">
      <c r="A387" s="11"/>
      <c r="B387" s="2"/>
      <c r="C387" s="45"/>
      <c r="D387" s="2"/>
      <c r="E387" s="76"/>
      <c r="F387" s="46"/>
      <c r="G387" s="46"/>
      <c r="H387" s="46"/>
      <c r="O387" s="63"/>
    </row>
    <row r="388" spans="1:16">
      <c r="A388" s="11"/>
      <c r="B388" s="2"/>
      <c r="C388" s="45"/>
      <c r="D388" s="2"/>
      <c r="E388" s="76"/>
      <c r="F388" s="46"/>
      <c r="G388" s="46"/>
      <c r="H388" s="46"/>
      <c r="O388" s="63"/>
    </row>
    <row r="389" spans="1:16">
      <c r="A389" s="11"/>
      <c r="B389" s="2"/>
      <c r="C389" s="45"/>
      <c r="D389" s="2"/>
      <c r="E389" s="76"/>
      <c r="F389" s="46"/>
      <c r="G389" s="46"/>
      <c r="H389" s="46"/>
      <c r="O389" s="63"/>
    </row>
    <row r="390" spans="1:16">
      <c r="A390" s="11"/>
      <c r="B390" s="2"/>
      <c r="C390" s="45"/>
      <c r="D390" s="2"/>
      <c r="E390" s="76"/>
      <c r="F390" s="46"/>
      <c r="G390" s="46"/>
      <c r="H390" s="46"/>
      <c r="O390" s="63"/>
    </row>
    <row r="391" spans="1:16">
      <c r="A391" s="11"/>
      <c r="B391" s="2"/>
      <c r="C391" s="45"/>
      <c r="D391" s="2"/>
      <c r="E391" s="76"/>
      <c r="F391" s="46"/>
      <c r="G391" s="46"/>
      <c r="H391" s="46"/>
      <c r="O391" s="63"/>
    </row>
    <row r="392" spans="1:16" s="36" customFormat="1">
      <c r="A392" s="11"/>
      <c r="B392" s="29"/>
      <c r="C392" s="54"/>
      <c r="D392" s="29"/>
      <c r="E392" s="69"/>
      <c r="F392" s="55"/>
      <c r="G392" s="55"/>
      <c r="H392" s="55"/>
      <c r="J392" s="56"/>
      <c r="K392" s="56"/>
      <c r="O392" s="66"/>
      <c r="P392" s="57"/>
    </row>
    <row r="393" spans="1:16">
      <c r="A393" s="11"/>
      <c r="B393" s="2"/>
      <c r="C393" s="45"/>
      <c r="D393" s="2"/>
      <c r="E393" s="76"/>
      <c r="F393" s="46"/>
      <c r="G393" s="46"/>
      <c r="H393" s="46"/>
      <c r="O393" s="63"/>
    </row>
    <row r="394" spans="1:16">
      <c r="A394" s="11"/>
      <c r="B394" s="2"/>
      <c r="C394" s="45"/>
      <c r="D394" s="2"/>
      <c r="E394" s="76"/>
      <c r="F394" s="46"/>
      <c r="G394" s="46"/>
      <c r="H394" s="46"/>
      <c r="O394" s="63"/>
    </row>
    <row r="395" spans="1:16">
      <c r="A395" s="11"/>
      <c r="B395" s="2"/>
      <c r="C395" s="45"/>
      <c r="D395" s="2"/>
      <c r="E395" s="76"/>
      <c r="F395" s="28"/>
      <c r="G395" s="28"/>
      <c r="H395" s="46"/>
      <c r="O395" s="63"/>
    </row>
    <row r="396" spans="1:16">
      <c r="A396" s="11"/>
      <c r="B396" s="2"/>
      <c r="C396" s="45"/>
      <c r="D396" s="2"/>
      <c r="E396" s="76"/>
      <c r="F396" s="46"/>
      <c r="G396" s="46"/>
      <c r="H396" s="46"/>
      <c r="O396" s="63"/>
    </row>
    <row r="397" spans="1:16">
      <c r="A397" s="11"/>
      <c r="B397" s="2"/>
      <c r="C397" s="45"/>
      <c r="D397" s="2"/>
      <c r="E397" s="76"/>
      <c r="F397" s="46"/>
      <c r="G397" s="46"/>
      <c r="H397" s="46"/>
      <c r="O397" s="63"/>
    </row>
    <row r="398" spans="1:16">
      <c r="A398" s="11"/>
      <c r="B398" s="2"/>
      <c r="C398" s="45"/>
      <c r="D398" s="2"/>
      <c r="E398" s="76"/>
      <c r="F398" s="46"/>
      <c r="G398" s="46"/>
      <c r="H398" s="46"/>
      <c r="O398" s="63"/>
    </row>
    <row r="399" spans="1:16">
      <c r="A399" s="11"/>
      <c r="B399" s="2"/>
      <c r="C399" s="45"/>
      <c r="D399" s="2"/>
      <c r="E399" s="76"/>
      <c r="F399" s="46"/>
      <c r="G399" s="46"/>
      <c r="H399" s="46"/>
      <c r="O399" s="63"/>
    </row>
    <row r="400" spans="1:16">
      <c r="A400" s="11"/>
      <c r="B400" s="2"/>
      <c r="C400" s="45"/>
      <c r="D400" s="2"/>
      <c r="E400" s="76"/>
      <c r="F400" s="46"/>
      <c r="G400" s="46"/>
      <c r="H400" s="46"/>
      <c r="O400" s="63"/>
    </row>
    <row r="401" spans="1:15">
      <c r="A401" s="11"/>
      <c r="B401" s="2"/>
      <c r="C401" s="45"/>
      <c r="D401" s="2"/>
      <c r="E401" s="76"/>
      <c r="F401" s="46"/>
      <c r="G401" s="46"/>
      <c r="H401" s="46"/>
      <c r="O401" s="63"/>
    </row>
    <row r="402" spans="1:15">
      <c r="A402" s="11"/>
      <c r="B402" s="2"/>
      <c r="C402" s="45"/>
      <c r="D402" s="2"/>
      <c r="E402" s="76"/>
      <c r="F402" s="46"/>
      <c r="G402" s="46"/>
      <c r="H402" s="46"/>
      <c r="O402" s="63"/>
    </row>
    <row r="403" spans="1:15">
      <c r="A403" s="11"/>
      <c r="B403" s="2"/>
      <c r="C403" s="45"/>
      <c r="D403" s="2"/>
      <c r="E403" s="76"/>
      <c r="F403" s="46"/>
      <c r="G403" s="46"/>
      <c r="H403" s="46"/>
      <c r="O403" s="63"/>
    </row>
    <row r="404" spans="1:15">
      <c r="A404" s="11"/>
      <c r="B404" s="2"/>
      <c r="C404" s="45"/>
      <c r="D404" s="2"/>
      <c r="E404" s="76"/>
      <c r="F404" s="46"/>
      <c r="G404" s="46"/>
      <c r="H404" s="46"/>
      <c r="O404" s="63"/>
    </row>
    <row r="405" spans="1:15">
      <c r="A405" s="11"/>
      <c r="B405" s="2"/>
      <c r="C405" s="45"/>
      <c r="D405" s="2"/>
      <c r="E405" s="76"/>
      <c r="F405" s="46"/>
      <c r="G405" s="46"/>
      <c r="H405" s="46"/>
      <c r="O405" s="63"/>
    </row>
    <row r="406" spans="1:15">
      <c r="A406" s="11"/>
      <c r="B406" s="2"/>
      <c r="C406" s="45"/>
      <c r="D406" s="2"/>
      <c r="E406" s="76"/>
      <c r="F406" s="46"/>
      <c r="G406" s="46"/>
      <c r="H406" s="46"/>
      <c r="O406" s="63"/>
    </row>
    <row r="407" spans="1:15">
      <c r="A407" s="11"/>
      <c r="B407" s="2"/>
      <c r="C407" s="45"/>
      <c r="D407" s="2"/>
      <c r="E407" s="76"/>
      <c r="F407" s="46"/>
      <c r="G407" s="46"/>
      <c r="H407" s="46"/>
      <c r="O407" s="63"/>
    </row>
    <row r="408" spans="1:15">
      <c r="A408" s="11"/>
      <c r="B408" s="2"/>
      <c r="C408" s="45"/>
      <c r="D408" s="2"/>
      <c r="E408" s="76"/>
      <c r="F408" s="46"/>
      <c r="G408" s="46"/>
      <c r="H408" s="46"/>
      <c r="O408" s="63"/>
    </row>
    <row r="409" spans="1:15">
      <c r="A409" s="11"/>
      <c r="B409" s="2"/>
      <c r="C409" s="45"/>
      <c r="D409" s="2"/>
      <c r="E409" s="76"/>
      <c r="F409" s="46"/>
      <c r="G409" s="46"/>
      <c r="H409" s="46"/>
      <c r="O409" s="63"/>
    </row>
    <row r="410" spans="1:15">
      <c r="A410" s="11"/>
      <c r="B410" s="2"/>
      <c r="C410" s="45"/>
      <c r="D410" s="2"/>
      <c r="E410" s="76"/>
      <c r="F410" s="46"/>
      <c r="G410" s="46"/>
      <c r="H410" s="46"/>
      <c r="O410" s="63"/>
    </row>
    <row r="411" spans="1:15">
      <c r="A411" s="11"/>
      <c r="B411" s="2"/>
      <c r="C411" s="45"/>
      <c r="D411" s="2"/>
      <c r="E411" s="76"/>
      <c r="F411" s="46"/>
      <c r="G411" s="46"/>
      <c r="H411" s="46"/>
      <c r="O411" s="63"/>
    </row>
    <row r="412" spans="1:15">
      <c r="A412" s="11"/>
      <c r="B412" s="2"/>
      <c r="C412" s="45"/>
      <c r="D412" s="2"/>
      <c r="E412" s="76"/>
      <c r="F412" s="46"/>
      <c r="G412" s="46"/>
      <c r="H412" s="46"/>
      <c r="O412" s="63"/>
    </row>
    <row r="413" spans="1:15">
      <c r="A413" s="11"/>
      <c r="B413" s="2"/>
      <c r="C413" s="45"/>
      <c r="D413" s="2"/>
      <c r="E413" s="76"/>
      <c r="F413" s="46"/>
      <c r="G413" s="46"/>
      <c r="H413" s="46"/>
      <c r="O413" s="63"/>
    </row>
    <row r="414" spans="1:15">
      <c r="A414" s="11"/>
      <c r="B414" s="2"/>
      <c r="C414" s="45"/>
      <c r="D414" s="2"/>
      <c r="E414" s="76"/>
      <c r="F414" s="46"/>
      <c r="G414" s="46"/>
      <c r="H414" s="46"/>
      <c r="O414" s="63"/>
    </row>
    <row r="415" spans="1:15">
      <c r="A415" s="11"/>
      <c r="B415" s="2"/>
      <c r="C415" s="45"/>
      <c r="D415" s="2"/>
      <c r="E415" s="76"/>
      <c r="F415" s="46"/>
      <c r="G415" s="46"/>
      <c r="H415" s="46"/>
      <c r="O415" s="63"/>
    </row>
    <row r="416" spans="1:15">
      <c r="A416" s="11"/>
      <c r="B416" s="2"/>
      <c r="C416" s="45"/>
      <c r="D416" s="2"/>
      <c r="E416" s="76"/>
      <c r="F416" s="46"/>
      <c r="G416" s="46"/>
      <c r="H416" s="46"/>
      <c r="O416" s="63"/>
    </row>
    <row r="417" spans="1:16">
      <c r="A417" s="11"/>
      <c r="B417" s="2"/>
      <c r="C417" s="45"/>
      <c r="D417" s="2"/>
      <c r="E417" s="76"/>
      <c r="F417" s="46"/>
      <c r="G417" s="46"/>
      <c r="H417" s="46"/>
      <c r="O417" s="63"/>
    </row>
    <row r="418" spans="1:16">
      <c r="A418" s="11"/>
      <c r="B418" s="2"/>
      <c r="C418" s="45"/>
      <c r="D418" s="2"/>
      <c r="E418" s="76"/>
      <c r="F418" s="46"/>
      <c r="G418" s="46"/>
      <c r="H418" s="46"/>
      <c r="O418" s="63"/>
    </row>
    <row r="419" spans="1:16">
      <c r="A419" s="11"/>
      <c r="B419" s="2"/>
      <c r="C419" s="45"/>
      <c r="D419" s="2"/>
      <c r="E419" s="76"/>
      <c r="F419" s="46"/>
      <c r="G419" s="46"/>
      <c r="H419" s="46"/>
      <c r="O419" s="63"/>
    </row>
    <row r="420" spans="1:16">
      <c r="A420" s="11"/>
      <c r="B420" s="2"/>
      <c r="C420" s="45"/>
      <c r="D420" s="2"/>
      <c r="E420" s="76"/>
      <c r="F420" s="46"/>
      <c r="G420" s="46"/>
      <c r="H420" s="46"/>
      <c r="O420" s="63"/>
    </row>
    <row r="421" spans="1:16">
      <c r="A421" s="11"/>
      <c r="B421" s="2"/>
      <c r="C421" s="45"/>
      <c r="D421" s="2"/>
      <c r="E421" s="76"/>
      <c r="F421" s="46"/>
      <c r="G421" s="46"/>
      <c r="H421" s="46"/>
      <c r="O421" s="63"/>
    </row>
    <row r="422" spans="1:16">
      <c r="A422" s="11"/>
      <c r="B422" s="2"/>
      <c r="C422" s="45"/>
      <c r="D422" s="2"/>
      <c r="E422" s="76"/>
      <c r="F422" s="46"/>
      <c r="G422" s="46"/>
      <c r="H422" s="46"/>
      <c r="O422" s="63"/>
    </row>
    <row r="423" spans="1:16">
      <c r="A423" s="11"/>
      <c r="B423" s="2"/>
      <c r="C423" s="45"/>
      <c r="D423" s="2"/>
      <c r="E423" s="76"/>
      <c r="F423" s="46"/>
      <c r="G423" s="46"/>
      <c r="H423" s="46"/>
      <c r="O423" s="63"/>
    </row>
    <row r="424" spans="1:16">
      <c r="A424" s="11"/>
      <c r="B424" s="2"/>
      <c r="C424" s="45"/>
      <c r="D424" s="2"/>
      <c r="E424" s="76"/>
      <c r="F424" s="46"/>
      <c r="G424" s="46"/>
      <c r="H424" s="46"/>
      <c r="O424" s="63"/>
    </row>
    <row r="425" spans="1:16" s="36" customFormat="1">
      <c r="A425" s="11"/>
      <c r="B425" s="29"/>
      <c r="C425" s="54"/>
      <c r="D425" s="29"/>
      <c r="E425" s="69"/>
      <c r="F425" s="55"/>
      <c r="G425" s="55"/>
      <c r="H425" s="55"/>
      <c r="J425" s="56"/>
      <c r="K425" s="56"/>
      <c r="O425" s="66"/>
      <c r="P425" s="57"/>
    </row>
    <row r="426" spans="1:16">
      <c r="A426" s="11"/>
      <c r="B426" s="2"/>
      <c r="C426" s="45"/>
      <c r="D426" s="2"/>
      <c r="E426" s="76"/>
      <c r="F426" s="46"/>
      <c r="G426" s="46"/>
      <c r="H426" s="46"/>
      <c r="O426" s="63"/>
    </row>
    <row r="427" spans="1:16">
      <c r="A427" s="11"/>
      <c r="B427" s="2"/>
      <c r="C427" s="45"/>
      <c r="D427" s="2"/>
      <c r="E427" s="76"/>
      <c r="F427" s="46"/>
      <c r="G427" s="46"/>
      <c r="H427" s="46"/>
      <c r="O427" s="63"/>
    </row>
    <row r="428" spans="1:16">
      <c r="A428" s="11"/>
      <c r="B428" s="2"/>
      <c r="C428" s="45"/>
      <c r="D428" s="2"/>
      <c r="E428" s="76"/>
      <c r="F428" s="46"/>
      <c r="G428" s="46"/>
      <c r="H428" s="46"/>
      <c r="O428" s="63"/>
    </row>
    <row r="429" spans="1:16">
      <c r="A429" s="11"/>
      <c r="B429" s="2"/>
      <c r="C429" s="45"/>
      <c r="D429" s="2"/>
      <c r="E429" s="76"/>
      <c r="F429" s="46"/>
      <c r="G429" s="46"/>
      <c r="H429" s="46"/>
      <c r="O429" s="63"/>
    </row>
    <row r="430" spans="1:16">
      <c r="A430" s="11"/>
      <c r="B430" s="2"/>
      <c r="C430" s="45"/>
      <c r="D430" s="2"/>
      <c r="E430" s="76"/>
      <c r="F430" s="46"/>
      <c r="G430" s="46"/>
      <c r="H430" s="46"/>
      <c r="O430" s="63"/>
    </row>
    <row r="431" spans="1:16">
      <c r="A431" s="11"/>
      <c r="B431" s="2"/>
      <c r="C431" s="45"/>
      <c r="D431" s="2"/>
      <c r="E431" s="76"/>
      <c r="F431" s="46"/>
      <c r="G431" s="46"/>
      <c r="H431" s="46"/>
      <c r="O431" s="63"/>
    </row>
    <row r="432" spans="1:16">
      <c r="A432" s="11"/>
      <c r="B432" s="2"/>
      <c r="C432" s="45"/>
      <c r="D432" s="2"/>
      <c r="E432" s="76"/>
      <c r="F432" s="46"/>
      <c r="G432" s="46"/>
      <c r="H432" s="46"/>
      <c r="O432" s="63"/>
    </row>
    <row r="433" spans="1:15">
      <c r="A433" s="11"/>
      <c r="B433" s="2"/>
      <c r="C433" s="45"/>
      <c r="D433" s="2"/>
      <c r="E433" s="76"/>
      <c r="F433" s="46"/>
      <c r="G433" s="46"/>
      <c r="H433" s="46"/>
      <c r="O433" s="63"/>
    </row>
    <row r="434" spans="1:15">
      <c r="A434" s="11"/>
      <c r="B434" s="2"/>
      <c r="C434" s="45"/>
      <c r="D434" s="2"/>
      <c r="E434" s="76"/>
      <c r="F434" s="46"/>
      <c r="G434" s="46"/>
      <c r="H434" s="46"/>
      <c r="O434" s="63"/>
    </row>
    <row r="435" spans="1:15">
      <c r="A435" s="11"/>
      <c r="B435" s="2"/>
      <c r="C435" s="45"/>
      <c r="D435" s="2"/>
      <c r="E435" s="76"/>
      <c r="F435" s="46"/>
      <c r="G435" s="46"/>
      <c r="H435" s="46"/>
      <c r="O435" s="63"/>
    </row>
    <row r="436" spans="1:15">
      <c r="A436" s="11"/>
      <c r="B436" s="2"/>
      <c r="C436" s="45"/>
      <c r="D436" s="2"/>
      <c r="E436" s="76"/>
      <c r="F436" s="46"/>
      <c r="G436" s="46"/>
      <c r="H436" s="46"/>
      <c r="O436" s="63"/>
    </row>
    <row r="437" spans="1:15">
      <c r="A437" s="11"/>
      <c r="B437" s="2"/>
      <c r="C437" s="45"/>
      <c r="D437" s="2"/>
      <c r="E437" s="76"/>
      <c r="F437" s="46"/>
      <c r="G437" s="46"/>
      <c r="H437" s="46"/>
      <c r="O437" s="63"/>
    </row>
    <row r="438" spans="1:15">
      <c r="A438" s="11"/>
      <c r="B438" s="2"/>
      <c r="C438" s="45"/>
      <c r="D438" s="2"/>
      <c r="E438" s="76"/>
      <c r="F438" s="46"/>
      <c r="G438" s="46"/>
      <c r="H438" s="46"/>
      <c r="O438" s="63"/>
    </row>
    <row r="439" spans="1:15">
      <c r="A439" s="11"/>
      <c r="B439" s="2"/>
      <c r="C439" s="45"/>
      <c r="D439" s="2"/>
      <c r="E439" s="76"/>
      <c r="F439" s="46"/>
      <c r="G439" s="46"/>
      <c r="H439" s="46"/>
      <c r="O439" s="63"/>
    </row>
    <row r="440" spans="1:15">
      <c r="A440" s="11"/>
      <c r="B440" s="2"/>
      <c r="C440" s="45"/>
      <c r="D440" s="2"/>
      <c r="E440" s="76"/>
      <c r="F440" s="46"/>
      <c r="G440" s="46"/>
      <c r="H440" s="46"/>
      <c r="O440" s="63"/>
    </row>
    <row r="441" spans="1:15">
      <c r="A441" s="11"/>
      <c r="B441" s="2"/>
      <c r="C441" s="45"/>
      <c r="D441" s="2"/>
      <c r="E441" s="76"/>
      <c r="F441" s="46"/>
      <c r="G441" s="46"/>
      <c r="H441" s="46"/>
      <c r="O441" s="63"/>
    </row>
    <row r="442" spans="1:15">
      <c r="A442" s="11"/>
      <c r="B442" s="2"/>
      <c r="C442" s="45"/>
      <c r="D442" s="2"/>
      <c r="E442" s="76"/>
      <c r="F442" s="46"/>
      <c r="G442" s="46"/>
      <c r="H442" s="46"/>
      <c r="O442" s="63"/>
    </row>
    <row r="443" spans="1:15">
      <c r="A443" s="11"/>
      <c r="B443" s="2"/>
      <c r="C443" s="45"/>
      <c r="D443" s="2"/>
      <c r="E443" s="76"/>
      <c r="F443" s="46"/>
      <c r="G443" s="46"/>
      <c r="H443" s="46"/>
      <c r="O443" s="63"/>
    </row>
    <row r="444" spans="1:15">
      <c r="A444" s="11"/>
      <c r="B444" s="2"/>
      <c r="C444" s="45"/>
      <c r="D444" s="2"/>
      <c r="E444" s="16"/>
      <c r="F444" s="46"/>
      <c r="G444" s="46"/>
      <c r="H444" s="46"/>
      <c r="O444" s="63"/>
    </row>
    <row r="445" spans="1:15">
      <c r="A445" s="11"/>
      <c r="B445" s="2"/>
      <c r="C445" s="45"/>
      <c r="D445" s="2"/>
      <c r="E445" s="76"/>
      <c r="F445" s="46"/>
      <c r="G445" s="46"/>
      <c r="H445" s="46"/>
      <c r="O445" s="63"/>
    </row>
    <row r="446" spans="1:15">
      <c r="A446" s="11"/>
      <c r="B446" s="2"/>
      <c r="C446" s="45"/>
      <c r="D446" s="2"/>
      <c r="E446" s="76"/>
      <c r="F446" s="46"/>
      <c r="G446" s="46"/>
      <c r="H446" s="46"/>
      <c r="O446" s="63"/>
    </row>
    <row r="447" spans="1:15">
      <c r="A447" s="11"/>
      <c r="B447" s="2"/>
      <c r="C447" s="45"/>
      <c r="D447" s="2"/>
      <c r="E447" s="76"/>
      <c r="F447" s="46"/>
      <c r="G447" s="46"/>
      <c r="H447" s="46"/>
      <c r="O447" s="63"/>
    </row>
    <row r="448" spans="1:15">
      <c r="A448" s="11"/>
      <c r="B448" s="2"/>
      <c r="C448" s="45"/>
      <c r="D448" s="2"/>
      <c r="E448" s="76"/>
      <c r="F448" s="46"/>
      <c r="G448" s="46"/>
      <c r="H448" s="46"/>
      <c r="O448" s="63"/>
    </row>
    <row r="449" spans="1:15">
      <c r="A449" s="11"/>
      <c r="B449" s="2"/>
      <c r="C449" s="45"/>
      <c r="D449" s="2"/>
      <c r="E449" s="76"/>
      <c r="F449" s="46"/>
      <c r="G449" s="46"/>
      <c r="H449" s="46"/>
      <c r="O449" s="63"/>
    </row>
    <row r="450" spans="1:15">
      <c r="A450" s="11"/>
      <c r="B450" s="2"/>
      <c r="C450" s="45"/>
      <c r="D450" s="2"/>
      <c r="E450" s="76"/>
      <c r="F450" s="46"/>
      <c r="G450" s="46"/>
      <c r="H450" s="46"/>
      <c r="O450" s="63"/>
    </row>
    <row r="451" spans="1:15">
      <c r="A451" s="11"/>
      <c r="B451" s="2"/>
      <c r="C451" s="45"/>
      <c r="D451" s="2"/>
      <c r="E451" s="76"/>
      <c r="F451" s="46"/>
      <c r="G451" s="46"/>
      <c r="H451" s="46"/>
      <c r="O451" s="63"/>
    </row>
    <row r="452" spans="1:15">
      <c r="A452" s="11"/>
      <c r="B452" s="2"/>
      <c r="C452" s="45"/>
      <c r="D452" s="2"/>
      <c r="E452" s="76"/>
      <c r="F452" s="46"/>
      <c r="G452" s="46"/>
      <c r="H452" s="46"/>
      <c r="O452" s="63"/>
    </row>
    <row r="453" spans="1:15">
      <c r="A453" s="11"/>
      <c r="B453" s="2"/>
      <c r="C453" s="45"/>
      <c r="D453" s="2"/>
      <c r="E453" s="76"/>
      <c r="F453" s="46"/>
      <c r="G453" s="46"/>
      <c r="H453" s="46"/>
      <c r="O453" s="63"/>
    </row>
    <row r="454" spans="1:15">
      <c r="A454" s="11"/>
      <c r="B454" s="2"/>
      <c r="C454" s="45"/>
      <c r="D454" s="2"/>
      <c r="E454" s="76"/>
      <c r="F454" s="46"/>
      <c r="G454" s="46"/>
      <c r="H454" s="46"/>
      <c r="O454" s="63"/>
    </row>
    <row r="455" spans="1:15">
      <c r="A455" s="11"/>
      <c r="B455" s="2"/>
      <c r="C455" s="45"/>
      <c r="D455" s="2"/>
      <c r="E455" s="76"/>
      <c r="F455" s="46"/>
      <c r="G455" s="46"/>
      <c r="H455" s="46"/>
      <c r="O455" s="63"/>
    </row>
    <row r="456" spans="1:15">
      <c r="A456" s="11"/>
      <c r="B456" s="2"/>
      <c r="C456" s="45"/>
      <c r="D456" s="2"/>
      <c r="E456" s="76"/>
      <c r="F456" s="46"/>
      <c r="G456" s="46"/>
      <c r="H456" s="46"/>
      <c r="O456" s="63"/>
    </row>
    <row r="457" spans="1:15">
      <c r="A457" s="11"/>
      <c r="B457" s="2"/>
      <c r="C457" s="45"/>
      <c r="D457" s="2"/>
      <c r="E457" s="76"/>
      <c r="F457" s="46"/>
      <c r="G457" s="46"/>
      <c r="H457" s="46"/>
      <c r="O457" s="63"/>
    </row>
    <row r="458" spans="1:15">
      <c r="A458" s="11"/>
      <c r="B458" s="2"/>
      <c r="C458" s="45"/>
      <c r="D458" s="2"/>
      <c r="E458" s="76"/>
      <c r="F458" s="46"/>
      <c r="G458" s="46"/>
      <c r="H458" s="46"/>
      <c r="O458" s="63"/>
    </row>
    <row r="459" spans="1:15">
      <c r="A459" s="11"/>
      <c r="B459" s="2"/>
      <c r="C459" s="45"/>
      <c r="D459" s="2"/>
      <c r="E459" s="76"/>
      <c r="F459" s="46"/>
      <c r="G459" s="46"/>
      <c r="H459" s="46"/>
      <c r="O459" s="63"/>
    </row>
    <row r="460" spans="1:15">
      <c r="A460" s="11"/>
      <c r="B460" s="2"/>
      <c r="C460" s="45"/>
      <c r="D460" s="2"/>
      <c r="E460" s="76"/>
      <c r="F460" s="46"/>
      <c r="G460" s="46"/>
      <c r="H460" s="46"/>
      <c r="O460" s="63"/>
    </row>
    <row r="461" spans="1:15">
      <c r="A461" s="11"/>
      <c r="B461" s="2"/>
      <c r="C461" s="45"/>
      <c r="D461" s="2"/>
      <c r="E461" s="76"/>
      <c r="F461" s="46"/>
      <c r="G461" s="46"/>
      <c r="H461" s="46"/>
      <c r="O461" s="63"/>
    </row>
    <row r="462" spans="1:15">
      <c r="A462" s="11"/>
      <c r="B462" s="2"/>
      <c r="C462" s="45"/>
      <c r="D462" s="2"/>
      <c r="E462" s="76"/>
      <c r="F462" s="46"/>
      <c r="G462" s="46"/>
      <c r="H462" s="46"/>
      <c r="O462" s="63"/>
    </row>
    <row r="463" spans="1:15">
      <c r="A463" s="11"/>
      <c r="B463" s="2"/>
      <c r="C463" s="45"/>
      <c r="D463" s="2"/>
      <c r="E463" s="76"/>
      <c r="F463" s="46"/>
      <c r="G463" s="46"/>
      <c r="H463" s="46"/>
      <c r="O463" s="63"/>
    </row>
    <row r="464" spans="1:15">
      <c r="A464" s="11"/>
      <c r="B464" s="2"/>
      <c r="C464" s="45"/>
      <c r="D464" s="2"/>
      <c r="E464" s="16"/>
      <c r="F464" s="46"/>
      <c r="G464" s="46"/>
      <c r="H464" s="46"/>
      <c r="O464" s="63"/>
    </row>
    <row r="465" spans="1:15">
      <c r="A465" s="11"/>
      <c r="B465" s="2"/>
      <c r="C465" s="45"/>
      <c r="D465" s="2"/>
      <c r="E465" s="76"/>
      <c r="F465" s="46"/>
      <c r="G465" s="46"/>
      <c r="H465" s="46"/>
      <c r="O465" s="63"/>
    </row>
    <row r="466" spans="1:15">
      <c r="A466" s="11"/>
      <c r="B466" s="2"/>
      <c r="C466" s="45"/>
      <c r="D466" s="2"/>
      <c r="E466" s="16"/>
      <c r="F466" s="46"/>
      <c r="G466" s="46"/>
      <c r="H466" s="46"/>
      <c r="O466" s="63"/>
    </row>
    <row r="467" spans="1:15">
      <c r="A467" s="11"/>
      <c r="B467" s="2"/>
      <c r="C467" s="45"/>
      <c r="D467" s="2"/>
      <c r="E467" s="16"/>
      <c r="F467" s="46"/>
      <c r="G467" s="46"/>
      <c r="H467" s="46"/>
      <c r="O467" s="63"/>
    </row>
    <row r="468" spans="1:15">
      <c r="A468" s="11"/>
      <c r="B468" s="2"/>
      <c r="C468" s="45"/>
      <c r="D468" s="2"/>
      <c r="E468" s="76"/>
      <c r="F468" s="46"/>
      <c r="G468" s="46"/>
      <c r="H468" s="46"/>
      <c r="O468" s="63"/>
    </row>
    <row r="469" spans="1:15">
      <c r="A469" s="11"/>
      <c r="B469" s="2"/>
      <c r="C469" s="45"/>
      <c r="D469" s="2"/>
      <c r="E469" s="76"/>
      <c r="F469" s="46"/>
      <c r="G469" s="46"/>
      <c r="H469" s="46"/>
      <c r="O469" s="63"/>
    </row>
    <row r="470" spans="1:15">
      <c r="A470" s="11"/>
      <c r="B470" s="2"/>
      <c r="C470" s="45"/>
      <c r="D470" s="2"/>
      <c r="E470" s="76"/>
      <c r="F470" s="46"/>
      <c r="G470" s="46"/>
      <c r="H470" s="46"/>
      <c r="O470" s="63"/>
    </row>
    <row r="471" spans="1:15">
      <c r="A471" s="11"/>
      <c r="B471" s="2"/>
      <c r="C471" s="45"/>
      <c r="D471" s="2"/>
      <c r="E471" s="76"/>
      <c r="F471" s="46"/>
      <c r="G471" s="46"/>
      <c r="H471" s="46"/>
      <c r="O471" s="63"/>
    </row>
    <row r="472" spans="1:15">
      <c r="A472" s="11"/>
      <c r="B472" s="2"/>
      <c r="C472" s="45"/>
      <c r="D472" s="2"/>
      <c r="E472" s="76"/>
      <c r="F472" s="46"/>
      <c r="G472" s="46"/>
      <c r="H472" s="46"/>
      <c r="O472" s="63"/>
    </row>
    <row r="473" spans="1:15">
      <c r="A473" s="11"/>
      <c r="B473" s="2"/>
      <c r="C473" s="45"/>
      <c r="D473" s="2"/>
      <c r="E473" s="76"/>
      <c r="F473" s="46"/>
      <c r="G473" s="46"/>
      <c r="H473" s="46"/>
      <c r="O473" s="63"/>
    </row>
    <row r="474" spans="1:15">
      <c r="A474" s="11"/>
      <c r="B474" s="2"/>
      <c r="C474" s="45"/>
      <c r="D474" s="2"/>
      <c r="E474" s="76"/>
      <c r="F474" s="46"/>
      <c r="G474" s="46"/>
      <c r="H474" s="46"/>
      <c r="O474" s="63"/>
    </row>
    <row r="475" spans="1:15">
      <c r="A475" s="11"/>
      <c r="B475" s="2"/>
      <c r="C475" s="45"/>
      <c r="D475" s="2"/>
      <c r="E475" s="76"/>
      <c r="F475" s="46"/>
      <c r="G475" s="46"/>
      <c r="H475" s="46"/>
      <c r="O475" s="63"/>
    </row>
    <row r="476" spans="1:15">
      <c r="A476" s="11"/>
      <c r="B476" s="2"/>
      <c r="C476" s="45"/>
      <c r="D476" s="2"/>
      <c r="E476" s="16"/>
      <c r="F476" s="46"/>
      <c r="G476" s="46"/>
      <c r="H476" s="46"/>
      <c r="O476" s="63"/>
    </row>
    <row r="477" spans="1:15">
      <c r="A477" s="11"/>
      <c r="B477" s="2"/>
      <c r="C477" s="45"/>
      <c r="D477" s="2"/>
      <c r="E477" s="16"/>
      <c r="F477" s="46"/>
      <c r="G477" s="46"/>
      <c r="H477" s="46"/>
      <c r="O477" s="63"/>
    </row>
    <row r="478" spans="1:15">
      <c r="A478" s="11"/>
      <c r="B478" s="2"/>
      <c r="C478" s="45"/>
      <c r="D478" s="2"/>
      <c r="E478" s="16"/>
      <c r="F478" s="46"/>
      <c r="G478" s="46"/>
      <c r="H478" s="46"/>
      <c r="O478" s="63"/>
    </row>
    <row r="479" spans="1:15">
      <c r="A479" s="11"/>
      <c r="B479" s="2"/>
      <c r="C479" s="45"/>
      <c r="D479" s="2"/>
      <c r="E479" s="16"/>
      <c r="F479" s="46"/>
      <c r="G479" s="46"/>
      <c r="H479" s="46"/>
      <c r="O479" s="63"/>
    </row>
    <row r="480" spans="1:15">
      <c r="A480" s="11"/>
      <c r="B480" s="2"/>
      <c r="C480" s="45"/>
      <c r="D480" s="2"/>
      <c r="E480" s="16"/>
      <c r="F480" s="46"/>
      <c r="G480" s="46"/>
      <c r="H480" s="46"/>
      <c r="O480" s="63"/>
    </row>
    <row r="481" spans="1:15">
      <c r="A481" s="11"/>
      <c r="B481" s="2"/>
      <c r="C481" s="45"/>
      <c r="D481" s="2"/>
      <c r="E481" s="16"/>
      <c r="F481" s="46"/>
      <c r="G481" s="46"/>
      <c r="H481" s="46"/>
      <c r="O481" s="63"/>
    </row>
    <row r="482" spans="1:15">
      <c r="A482" s="11"/>
      <c r="B482" s="2"/>
      <c r="C482" s="45"/>
      <c r="D482" s="2"/>
      <c r="E482" s="16"/>
      <c r="F482" s="46"/>
      <c r="G482" s="46"/>
      <c r="H482" s="46"/>
      <c r="O482" s="63"/>
    </row>
    <row r="483" spans="1:15">
      <c r="A483" s="11"/>
      <c r="B483" s="2"/>
      <c r="C483" s="45"/>
      <c r="D483" s="2"/>
      <c r="E483" s="16"/>
      <c r="F483" s="46"/>
      <c r="G483" s="46"/>
      <c r="H483" s="46"/>
      <c r="O483" s="63"/>
    </row>
    <row r="484" spans="1:15">
      <c r="A484" s="11"/>
      <c r="B484" s="2"/>
      <c r="C484" s="45"/>
      <c r="D484" s="2"/>
      <c r="E484" s="16"/>
      <c r="F484" s="46"/>
      <c r="G484" s="46"/>
      <c r="H484" s="46"/>
      <c r="O484" s="63"/>
    </row>
    <row r="485" spans="1:15">
      <c r="A485" s="11"/>
      <c r="B485" s="2"/>
      <c r="C485" s="45"/>
      <c r="D485" s="2"/>
      <c r="E485" s="16"/>
      <c r="F485" s="46"/>
      <c r="G485" s="46"/>
      <c r="H485" s="46"/>
      <c r="O485" s="63"/>
    </row>
    <row r="486" spans="1:15">
      <c r="A486" s="11"/>
      <c r="B486" s="2"/>
      <c r="C486" s="45"/>
      <c r="D486" s="2"/>
      <c r="E486" s="16"/>
      <c r="F486" s="46"/>
      <c r="G486" s="46"/>
      <c r="H486" s="46"/>
      <c r="O486" s="63"/>
    </row>
    <row r="487" spans="1:15">
      <c r="A487" s="11"/>
      <c r="B487" s="2"/>
      <c r="C487" s="45"/>
      <c r="D487" s="2"/>
      <c r="E487" s="16"/>
      <c r="F487" s="46"/>
      <c r="G487" s="46"/>
      <c r="H487" s="46"/>
      <c r="O487" s="63"/>
    </row>
    <row r="488" spans="1:15">
      <c r="A488" s="11"/>
      <c r="B488" s="2"/>
      <c r="C488" s="45"/>
      <c r="D488" s="2"/>
      <c r="E488" s="16"/>
      <c r="F488" s="46"/>
      <c r="G488" s="46"/>
      <c r="H488" s="46"/>
      <c r="O488" s="63"/>
    </row>
    <row r="489" spans="1:15">
      <c r="A489" s="11"/>
      <c r="B489" s="2"/>
      <c r="C489" s="45"/>
      <c r="D489" s="2"/>
      <c r="E489" s="16"/>
      <c r="F489" s="46"/>
      <c r="G489" s="46"/>
      <c r="H489" s="46"/>
      <c r="O489" s="63"/>
    </row>
    <row r="490" spans="1:15">
      <c r="A490" s="11"/>
      <c r="B490" s="2"/>
      <c r="C490" s="45"/>
      <c r="D490" s="2"/>
      <c r="E490" s="16"/>
      <c r="F490" s="46"/>
      <c r="G490" s="46"/>
      <c r="H490" s="46"/>
      <c r="O490" s="63"/>
    </row>
    <row r="491" spans="1:15">
      <c r="A491" s="11"/>
      <c r="B491" s="2"/>
      <c r="C491" s="45"/>
      <c r="D491" s="2"/>
      <c r="E491" s="16"/>
      <c r="F491" s="46"/>
      <c r="G491" s="46"/>
      <c r="H491" s="46"/>
      <c r="O491" s="63"/>
    </row>
    <row r="492" spans="1:15">
      <c r="A492" s="11"/>
      <c r="B492" s="2"/>
      <c r="C492" s="45"/>
      <c r="D492" s="2"/>
      <c r="E492" s="16"/>
      <c r="F492" s="46"/>
      <c r="G492" s="46"/>
      <c r="H492" s="46"/>
      <c r="O492" s="63"/>
    </row>
    <row r="493" spans="1:15">
      <c r="A493" s="11"/>
      <c r="B493" s="2"/>
      <c r="C493" s="45"/>
      <c r="D493" s="2"/>
      <c r="E493" s="16"/>
      <c r="F493" s="46"/>
      <c r="G493" s="46"/>
      <c r="H493" s="46"/>
      <c r="O493" s="63"/>
    </row>
    <row r="494" spans="1:15">
      <c r="A494" s="11"/>
      <c r="B494" s="2"/>
      <c r="C494" s="45"/>
      <c r="D494" s="2"/>
      <c r="E494" s="16"/>
      <c r="F494" s="46"/>
      <c r="G494" s="46"/>
      <c r="H494" s="46"/>
      <c r="O494" s="63"/>
    </row>
    <row r="495" spans="1:15">
      <c r="A495" s="11"/>
      <c r="B495" s="2"/>
      <c r="C495" s="45"/>
      <c r="D495" s="2"/>
      <c r="E495" s="16"/>
      <c r="F495" s="46"/>
      <c r="G495" s="46"/>
      <c r="H495" s="46"/>
      <c r="O495" s="63"/>
    </row>
    <row r="496" spans="1:15">
      <c r="A496" s="11"/>
      <c r="B496" s="2"/>
      <c r="C496" s="45"/>
      <c r="D496" s="2"/>
      <c r="E496" s="16"/>
      <c r="F496" s="46"/>
      <c r="G496" s="46"/>
      <c r="H496" s="46"/>
      <c r="O496" s="63"/>
    </row>
    <row r="497" spans="1:15">
      <c r="A497" s="11"/>
      <c r="B497" s="2"/>
      <c r="C497" s="45"/>
      <c r="D497" s="2"/>
      <c r="E497" s="16"/>
      <c r="F497" s="46"/>
      <c r="G497" s="46"/>
      <c r="H497" s="46"/>
      <c r="O497" s="63"/>
    </row>
    <row r="498" spans="1:15">
      <c r="A498" s="11"/>
      <c r="B498" s="2"/>
      <c r="C498" s="45"/>
      <c r="D498" s="2"/>
      <c r="E498" s="76"/>
      <c r="F498" s="46"/>
      <c r="G498" s="46"/>
      <c r="H498" s="46"/>
      <c r="O498" s="63"/>
    </row>
    <row r="499" spans="1:15">
      <c r="A499" s="11"/>
      <c r="B499" s="2"/>
      <c r="C499" s="45"/>
      <c r="D499" s="2"/>
      <c r="E499" s="76"/>
      <c r="F499" s="46"/>
      <c r="G499" s="46"/>
      <c r="H499" s="46"/>
      <c r="O499" s="63"/>
    </row>
    <row r="500" spans="1:15">
      <c r="A500" s="11"/>
      <c r="B500" s="2"/>
      <c r="C500" s="45"/>
      <c r="D500" s="2"/>
      <c r="E500" s="76"/>
      <c r="F500" s="46"/>
      <c r="G500" s="46"/>
      <c r="H500" s="46"/>
      <c r="O500" s="63"/>
    </row>
    <row r="501" spans="1:15">
      <c r="A501" s="11"/>
      <c r="B501" s="2"/>
      <c r="C501" s="45"/>
      <c r="D501" s="2"/>
      <c r="E501" s="76"/>
      <c r="F501" s="46"/>
      <c r="G501" s="46"/>
      <c r="H501" s="46"/>
      <c r="O501" s="63"/>
    </row>
    <row r="502" spans="1:15">
      <c r="A502" s="11"/>
      <c r="B502" s="2"/>
      <c r="C502" s="45"/>
      <c r="D502" s="2"/>
      <c r="E502" s="76"/>
      <c r="F502" s="46"/>
      <c r="G502" s="46"/>
      <c r="H502" s="46"/>
      <c r="O502" s="63"/>
    </row>
    <row r="503" spans="1:15">
      <c r="A503" s="11"/>
      <c r="B503" s="2"/>
      <c r="C503" s="45"/>
      <c r="D503" s="2"/>
      <c r="E503" s="76"/>
      <c r="F503" s="46"/>
      <c r="G503" s="46"/>
      <c r="H503" s="46"/>
      <c r="O503" s="63"/>
    </row>
    <row r="504" spans="1:15">
      <c r="A504" s="11"/>
      <c r="B504" s="2"/>
      <c r="C504" s="45"/>
      <c r="D504" s="2"/>
      <c r="E504" s="76"/>
      <c r="F504" s="46"/>
      <c r="G504" s="46"/>
      <c r="H504" s="46"/>
      <c r="O504" s="63"/>
    </row>
    <row r="505" spans="1:15">
      <c r="A505" s="11"/>
      <c r="B505" s="2"/>
      <c r="C505" s="45"/>
      <c r="D505" s="2"/>
      <c r="E505" s="76"/>
      <c r="F505" s="46"/>
      <c r="G505" s="46"/>
      <c r="H505" s="46"/>
      <c r="O505" s="63"/>
    </row>
    <row r="506" spans="1:15">
      <c r="A506" s="11"/>
      <c r="B506" s="2"/>
      <c r="C506" s="45"/>
      <c r="D506" s="2"/>
      <c r="E506" s="16"/>
      <c r="F506" s="46"/>
      <c r="G506" s="46"/>
      <c r="H506" s="46"/>
      <c r="O506" s="63"/>
    </row>
    <row r="507" spans="1:15">
      <c r="A507" s="11"/>
      <c r="B507" s="2"/>
      <c r="C507" s="45"/>
      <c r="D507" s="2"/>
      <c r="E507" s="16"/>
      <c r="F507" s="46"/>
      <c r="G507" s="46"/>
      <c r="H507" s="46"/>
      <c r="O507" s="63"/>
    </row>
    <row r="508" spans="1:15">
      <c r="A508" s="11"/>
      <c r="B508" s="2"/>
      <c r="C508" s="45"/>
      <c r="D508" s="2"/>
      <c r="E508" s="76"/>
      <c r="F508" s="46"/>
      <c r="G508" s="46"/>
      <c r="H508" s="46"/>
      <c r="O508" s="63"/>
    </row>
    <row r="509" spans="1:15">
      <c r="A509" s="11"/>
      <c r="B509" s="2"/>
      <c r="C509" s="45"/>
      <c r="D509" s="2"/>
      <c r="E509" s="16"/>
      <c r="F509" s="46"/>
      <c r="G509" s="46"/>
      <c r="H509" s="46"/>
      <c r="O509" s="63"/>
    </row>
    <row r="510" spans="1:15">
      <c r="A510" s="11"/>
      <c r="B510" s="2"/>
      <c r="C510" s="45"/>
      <c r="D510" s="2"/>
      <c r="E510" s="77"/>
      <c r="F510" s="46"/>
      <c r="G510" s="46"/>
      <c r="H510" s="46"/>
      <c r="O510" s="63"/>
    </row>
    <row r="511" spans="1:15">
      <c r="A511" s="11"/>
      <c r="B511" s="2"/>
      <c r="C511" s="45"/>
      <c r="D511" s="2"/>
      <c r="E511" s="16"/>
      <c r="F511" s="46"/>
      <c r="G511" s="46"/>
      <c r="H511" s="46"/>
      <c r="O511" s="63"/>
    </row>
    <row r="512" spans="1:15">
      <c r="A512" s="11"/>
      <c r="B512" s="2"/>
      <c r="C512" s="45"/>
      <c r="D512" s="2"/>
      <c r="E512" s="16"/>
      <c r="F512" s="46"/>
      <c r="G512" s="46"/>
      <c r="H512" s="46"/>
      <c r="O512" s="63"/>
    </row>
    <row r="513" spans="1:15">
      <c r="A513" s="11"/>
      <c r="B513" s="2"/>
      <c r="C513" s="45"/>
      <c r="D513" s="2"/>
      <c r="E513" s="16"/>
      <c r="F513" s="46"/>
      <c r="G513" s="46"/>
      <c r="H513" s="46"/>
      <c r="O513" s="63"/>
    </row>
    <row r="514" spans="1:15">
      <c r="A514" s="11"/>
      <c r="B514" s="2"/>
      <c r="C514" s="45"/>
      <c r="D514" s="2"/>
      <c r="E514" s="16"/>
      <c r="F514" s="46"/>
      <c r="G514" s="46"/>
      <c r="H514" s="46"/>
      <c r="O514" s="63"/>
    </row>
    <row r="515" spans="1:15">
      <c r="A515" s="11"/>
      <c r="B515" s="2"/>
      <c r="C515" s="45"/>
      <c r="D515" s="2"/>
      <c r="E515" s="16"/>
      <c r="F515" s="46"/>
      <c r="G515" s="46"/>
      <c r="H515" s="46"/>
      <c r="O515" s="63"/>
    </row>
    <row r="516" spans="1:15">
      <c r="A516" s="11"/>
      <c r="B516" s="2"/>
      <c r="C516" s="45"/>
      <c r="D516" s="2"/>
      <c r="E516" s="16"/>
      <c r="F516" s="46"/>
      <c r="G516" s="46"/>
      <c r="H516" s="46"/>
      <c r="O516" s="63"/>
    </row>
    <row r="517" spans="1:15">
      <c r="A517" s="11"/>
      <c r="B517" s="2"/>
      <c r="C517" s="45"/>
      <c r="D517" s="2"/>
      <c r="E517" s="16"/>
      <c r="F517" s="46"/>
      <c r="G517" s="46"/>
      <c r="H517" s="46"/>
      <c r="O517" s="63"/>
    </row>
    <row r="518" spans="1:15">
      <c r="A518" s="11"/>
      <c r="B518" s="2"/>
      <c r="C518" s="45"/>
      <c r="D518" s="2"/>
      <c r="E518" s="16"/>
      <c r="F518" s="46"/>
      <c r="G518" s="46"/>
      <c r="H518" s="46"/>
      <c r="O518" s="63"/>
    </row>
    <row r="519" spans="1:15">
      <c r="A519" s="11"/>
      <c r="B519" s="2"/>
      <c r="C519" s="45"/>
      <c r="D519" s="2"/>
      <c r="E519" s="16"/>
      <c r="F519" s="46"/>
      <c r="G519" s="46"/>
      <c r="H519" s="46"/>
      <c r="O519" s="63"/>
    </row>
    <row r="520" spans="1:15">
      <c r="A520" s="11"/>
      <c r="B520" s="2"/>
      <c r="C520" s="45"/>
      <c r="D520" s="2"/>
      <c r="E520" s="16"/>
      <c r="F520" s="46"/>
      <c r="G520" s="46"/>
      <c r="H520" s="46"/>
      <c r="O520" s="63"/>
    </row>
    <row r="521" spans="1:15">
      <c r="A521" s="11"/>
      <c r="B521" s="2"/>
      <c r="C521" s="45"/>
      <c r="D521" s="2"/>
      <c r="E521" s="16"/>
      <c r="F521" s="46"/>
      <c r="G521" s="46"/>
      <c r="H521" s="46"/>
      <c r="O521" s="63"/>
    </row>
    <row r="522" spans="1:15">
      <c r="A522" s="11"/>
      <c r="B522" s="2"/>
      <c r="C522" s="45"/>
      <c r="D522" s="2"/>
      <c r="E522" s="16"/>
      <c r="F522" s="46"/>
      <c r="G522" s="46"/>
      <c r="H522" s="46"/>
      <c r="O522" s="63"/>
    </row>
    <row r="523" spans="1:15">
      <c r="A523" s="11"/>
      <c r="B523" s="2"/>
      <c r="C523" s="45"/>
      <c r="D523" s="2"/>
      <c r="E523" s="16"/>
      <c r="F523" s="46"/>
      <c r="G523" s="46"/>
      <c r="H523" s="46"/>
      <c r="O523" s="63"/>
    </row>
    <row r="524" spans="1:15">
      <c r="A524" s="11"/>
      <c r="B524" s="2"/>
      <c r="C524" s="45"/>
      <c r="D524" s="2"/>
      <c r="E524" s="16"/>
      <c r="F524" s="46"/>
      <c r="G524" s="46"/>
      <c r="H524" s="46"/>
      <c r="O524" s="63"/>
    </row>
    <row r="525" spans="1:15">
      <c r="A525" s="11"/>
      <c r="B525" s="2"/>
      <c r="C525" s="45"/>
      <c r="D525" s="2"/>
      <c r="E525" s="16"/>
      <c r="F525" s="46"/>
      <c r="G525" s="46"/>
      <c r="H525" s="46"/>
      <c r="O525" s="63"/>
    </row>
    <row r="526" spans="1:15">
      <c r="A526" s="11"/>
      <c r="B526" s="2"/>
      <c r="C526" s="45"/>
      <c r="D526" s="2"/>
      <c r="E526" s="16"/>
      <c r="F526" s="46"/>
      <c r="G526" s="46"/>
      <c r="H526" s="46"/>
      <c r="O526" s="63"/>
    </row>
    <row r="527" spans="1:15">
      <c r="A527" s="11"/>
      <c r="B527" s="2"/>
      <c r="C527" s="45"/>
      <c r="D527" s="2"/>
      <c r="E527" s="16"/>
      <c r="F527" s="46"/>
      <c r="G527" s="46"/>
      <c r="H527" s="46"/>
      <c r="O527" s="63"/>
    </row>
    <row r="528" spans="1:15">
      <c r="A528" s="11"/>
      <c r="B528" s="2"/>
      <c r="C528" s="45"/>
      <c r="D528" s="2"/>
      <c r="E528" s="16"/>
      <c r="F528" s="46"/>
      <c r="G528" s="46"/>
      <c r="H528" s="46"/>
      <c r="O528" s="63"/>
    </row>
    <row r="529" spans="1:15">
      <c r="A529" s="11"/>
      <c r="B529" s="2"/>
      <c r="C529" s="45"/>
      <c r="D529" s="2"/>
      <c r="E529" s="16"/>
      <c r="F529" s="46"/>
      <c r="G529" s="46"/>
      <c r="H529" s="46"/>
      <c r="O529" s="63"/>
    </row>
    <row r="530" spans="1:15">
      <c r="A530" s="11"/>
      <c r="B530" s="2"/>
      <c r="C530" s="45"/>
      <c r="D530" s="2"/>
      <c r="E530" s="16"/>
      <c r="F530" s="46"/>
      <c r="G530" s="46"/>
      <c r="H530" s="46"/>
      <c r="O530" s="63"/>
    </row>
    <row r="531" spans="1:15">
      <c r="A531" s="11"/>
      <c r="B531" s="2"/>
      <c r="C531" s="45"/>
      <c r="D531" s="2"/>
      <c r="E531" s="16"/>
      <c r="F531" s="46"/>
      <c r="G531" s="46"/>
      <c r="H531" s="46"/>
      <c r="O531" s="63"/>
    </row>
    <row r="532" spans="1:15">
      <c r="A532" s="11"/>
      <c r="B532" s="2"/>
      <c r="C532" s="45"/>
      <c r="D532" s="2"/>
      <c r="E532" s="16"/>
      <c r="F532" s="46"/>
      <c r="G532" s="46"/>
      <c r="H532" s="46"/>
      <c r="O532" s="63"/>
    </row>
    <row r="533" spans="1:15">
      <c r="A533" s="11"/>
      <c r="B533" s="2"/>
      <c r="C533" s="45"/>
      <c r="D533" s="2"/>
      <c r="E533" s="16"/>
      <c r="F533" s="46"/>
      <c r="G533" s="46"/>
      <c r="H533" s="46"/>
      <c r="O533" s="63"/>
    </row>
    <row r="534" spans="1:15">
      <c r="A534" s="11"/>
      <c r="B534" s="2"/>
      <c r="C534" s="45"/>
      <c r="D534" s="2"/>
      <c r="E534" s="16"/>
      <c r="F534" s="46"/>
      <c r="G534" s="46"/>
      <c r="H534" s="46"/>
      <c r="O534" s="63"/>
    </row>
    <row r="535" spans="1:15">
      <c r="A535" s="11"/>
      <c r="B535" s="2"/>
      <c r="C535" s="45"/>
      <c r="D535" s="2"/>
      <c r="E535" s="16"/>
      <c r="F535" s="46"/>
      <c r="G535" s="46"/>
      <c r="H535" s="46"/>
      <c r="O535" s="63"/>
    </row>
    <row r="536" spans="1:15">
      <c r="A536" s="11"/>
      <c r="B536" s="2"/>
      <c r="C536" s="45"/>
      <c r="D536" s="2"/>
      <c r="E536" s="16"/>
      <c r="F536" s="46"/>
      <c r="G536" s="46"/>
      <c r="H536" s="46"/>
      <c r="O536" s="63"/>
    </row>
    <row r="537" spans="1:15">
      <c r="A537" s="11"/>
      <c r="B537" s="2"/>
      <c r="C537" s="45"/>
      <c r="D537" s="2"/>
      <c r="E537" s="16"/>
      <c r="F537" s="46"/>
      <c r="G537" s="46"/>
      <c r="H537" s="46"/>
      <c r="O537" s="63"/>
    </row>
    <row r="538" spans="1:15">
      <c r="A538" s="11"/>
      <c r="B538" s="2"/>
      <c r="C538" s="45"/>
      <c r="D538" s="2"/>
      <c r="E538" s="16"/>
      <c r="F538" s="46"/>
      <c r="G538" s="46"/>
      <c r="H538" s="46"/>
      <c r="O538" s="63"/>
    </row>
    <row r="539" spans="1:15">
      <c r="A539" s="11"/>
      <c r="B539" s="2"/>
      <c r="C539" s="45"/>
      <c r="D539" s="2"/>
      <c r="E539" s="16"/>
      <c r="F539" s="46"/>
      <c r="G539" s="46"/>
      <c r="H539" s="46"/>
      <c r="O539" s="63"/>
    </row>
    <row r="540" spans="1:15">
      <c r="A540" s="11"/>
      <c r="B540" s="2"/>
      <c r="C540" s="45"/>
      <c r="D540" s="2"/>
      <c r="E540" s="16"/>
      <c r="F540" s="46"/>
      <c r="G540" s="46"/>
      <c r="H540" s="46"/>
      <c r="O540" s="63"/>
    </row>
    <row r="541" spans="1:15">
      <c r="A541" s="11"/>
      <c r="B541" s="2"/>
      <c r="C541" s="45"/>
      <c r="D541" s="2"/>
      <c r="E541" s="16"/>
      <c r="F541" s="46"/>
      <c r="G541" s="46"/>
      <c r="H541" s="46"/>
      <c r="O541" s="63"/>
    </row>
    <row r="542" spans="1:15">
      <c r="A542" s="11"/>
      <c r="B542" s="2"/>
      <c r="C542" s="45"/>
      <c r="D542" s="2"/>
      <c r="E542" s="16"/>
      <c r="F542" s="46"/>
      <c r="G542" s="46"/>
      <c r="H542" s="46"/>
      <c r="O542" s="63"/>
    </row>
    <row r="543" spans="1:15">
      <c r="A543" s="11"/>
      <c r="B543" s="2"/>
      <c r="C543" s="45"/>
      <c r="D543" s="2"/>
      <c r="E543" s="16"/>
      <c r="F543" s="46"/>
      <c r="G543" s="46"/>
      <c r="H543" s="46"/>
      <c r="O543" s="63"/>
    </row>
    <row r="544" spans="1:15">
      <c r="A544" s="11"/>
      <c r="B544" s="2"/>
      <c r="C544" s="45"/>
      <c r="D544" s="2"/>
      <c r="E544" s="16"/>
      <c r="F544" s="46"/>
      <c r="G544" s="46"/>
      <c r="H544" s="46"/>
      <c r="O544" s="63"/>
    </row>
    <row r="545" spans="1:15">
      <c r="A545" s="11"/>
      <c r="B545" s="2"/>
      <c r="C545" s="45"/>
      <c r="D545" s="2"/>
      <c r="E545" s="16"/>
      <c r="F545" s="46"/>
      <c r="G545" s="46"/>
      <c r="H545" s="46"/>
      <c r="O545" s="63"/>
    </row>
    <row r="546" spans="1:15">
      <c r="A546" s="11"/>
      <c r="B546" s="2"/>
      <c r="C546" s="45"/>
      <c r="D546" s="2"/>
      <c r="E546" s="16"/>
      <c r="F546" s="46"/>
      <c r="G546" s="46"/>
      <c r="H546" s="46"/>
      <c r="O546" s="63"/>
    </row>
    <row r="547" spans="1:15">
      <c r="A547" s="11"/>
      <c r="B547" s="2"/>
      <c r="C547" s="45"/>
      <c r="D547" s="2"/>
      <c r="E547" s="16"/>
      <c r="F547" s="46"/>
      <c r="G547" s="46"/>
      <c r="H547" s="46"/>
      <c r="O547" s="63"/>
    </row>
    <row r="548" spans="1:15">
      <c r="A548" s="11"/>
      <c r="B548" s="2"/>
      <c r="C548" s="45"/>
      <c r="D548" s="2"/>
      <c r="E548" s="16"/>
      <c r="F548" s="46"/>
      <c r="G548" s="46"/>
      <c r="H548" s="46"/>
      <c r="O548" s="63"/>
    </row>
    <row r="549" spans="1:15">
      <c r="A549" s="11"/>
      <c r="B549" s="2"/>
      <c r="C549" s="45"/>
      <c r="D549" s="2"/>
      <c r="E549" s="16"/>
      <c r="F549" s="46"/>
      <c r="G549" s="46"/>
      <c r="H549" s="46"/>
      <c r="O549" s="63"/>
    </row>
    <row r="550" spans="1:15">
      <c r="A550" s="11"/>
      <c r="B550" s="2"/>
      <c r="C550" s="45"/>
      <c r="D550" s="2"/>
      <c r="E550" s="16"/>
      <c r="F550" s="46"/>
      <c r="G550" s="46"/>
      <c r="H550" s="46"/>
      <c r="O550" s="63"/>
    </row>
    <row r="551" spans="1:15">
      <c r="A551" s="11"/>
      <c r="B551" s="2"/>
      <c r="C551" s="45"/>
      <c r="D551" s="2"/>
      <c r="E551" s="16"/>
      <c r="F551" s="46"/>
      <c r="G551" s="46"/>
      <c r="H551" s="46"/>
      <c r="O551" s="63"/>
    </row>
    <row r="552" spans="1:15">
      <c r="A552" s="11"/>
      <c r="B552" s="2"/>
      <c r="C552" s="45"/>
      <c r="D552" s="2"/>
      <c r="E552" s="16"/>
      <c r="F552" s="46"/>
      <c r="G552" s="46"/>
      <c r="H552" s="46"/>
      <c r="O552" s="63"/>
    </row>
    <row r="553" spans="1:15">
      <c r="A553" s="11"/>
      <c r="B553" s="2"/>
      <c r="C553" s="45"/>
      <c r="D553" s="2"/>
      <c r="E553" s="76"/>
      <c r="F553" s="46"/>
      <c r="G553" s="46"/>
      <c r="H553" s="46"/>
      <c r="O553" s="63"/>
    </row>
    <row r="554" spans="1:15">
      <c r="A554" s="11"/>
      <c r="B554" s="2"/>
      <c r="C554" s="45"/>
      <c r="D554" s="2"/>
      <c r="E554" s="76"/>
      <c r="F554" s="46"/>
      <c r="G554" s="46"/>
      <c r="H554" s="46"/>
      <c r="O554" s="63"/>
    </row>
    <row r="555" spans="1:15">
      <c r="A555" s="11"/>
      <c r="B555" s="2"/>
      <c r="C555" s="45"/>
      <c r="D555" s="2"/>
      <c r="E555" s="76"/>
      <c r="F555" s="46"/>
      <c r="G555" s="46"/>
      <c r="H555" s="46"/>
      <c r="O555" s="63"/>
    </row>
    <row r="556" spans="1:15">
      <c r="A556" s="11"/>
      <c r="B556" s="2"/>
      <c r="C556" s="45"/>
      <c r="D556" s="2"/>
      <c r="E556" s="16"/>
      <c r="F556" s="46"/>
      <c r="G556" s="46"/>
      <c r="H556" s="46"/>
      <c r="O556" s="63"/>
    </row>
    <row r="557" spans="1:15">
      <c r="A557" s="11"/>
      <c r="B557" s="2"/>
      <c r="C557" s="45"/>
      <c r="D557" s="2"/>
      <c r="E557" s="76"/>
      <c r="F557" s="46"/>
      <c r="G557" s="46"/>
      <c r="H557" s="46"/>
      <c r="O557" s="63"/>
    </row>
    <row r="558" spans="1:15">
      <c r="A558" s="11"/>
      <c r="B558" s="2"/>
      <c r="C558" s="45"/>
      <c r="D558" s="2"/>
      <c r="E558" s="76"/>
      <c r="F558" s="46"/>
      <c r="G558" s="46"/>
      <c r="H558" s="46"/>
      <c r="O558" s="63"/>
    </row>
    <row r="559" spans="1:15">
      <c r="A559" s="11"/>
      <c r="B559" s="2"/>
      <c r="C559" s="45"/>
      <c r="D559" s="2"/>
      <c r="E559" s="76"/>
      <c r="F559" s="46"/>
      <c r="G559" s="46"/>
      <c r="H559" s="46"/>
      <c r="O559" s="63"/>
    </row>
    <row r="560" spans="1:15">
      <c r="A560" s="11"/>
      <c r="B560" s="2"/>
      <c r="C560" s="45"/>
      <c r="D560" s="2"/>
      <c r="E560" s="76"/>
      <c r="F560" s="46"/>
      <c r="G560" s="46"/>
      <c r="H560" s="46"/>
      <c r="O560" s="63"/>
    </row>
    <row r="561" spans="1:15">
      <c r="A561" s="11"/>
      <c r="B561" s="2"/>
      <c r="C561" s="45"/>
      <c r="D561" s="2"/>
      <c r="E561" s="76"/>
      <c r="F561" s="46"/>
      <c r="G561" s="46"/>
      <c r="H561" s="46"/>
      <c r="O561" s="63"/>
    </row>
    <row r="562" spans="1:15">
      <c r="A562" s="11"/>
      <c r="B562" s="2"/>
      <c r="C562" s="45"/>
      <c r="D562" s="2"/>
      <c r="E562" s="76"/>
      <c r="F562" s="46"/>
      <c r="G562" s="46"/>
      <c r="H562" s="46"/>
      <c r="O562" s="63"/>
    </row>
    <row r="563" spans="1:15">
      <c r="A563" s="11"/>
      <c r="B563" s="2"/>
      <c r="C563" s="45"/>
      <c r="D563" s="2"/>
      <c r="E563" s="16"/>
      <c r="F563" s="46"/>
      <c r="G563" s="46"/>
      <c r="H563" s="46"/>
      <c r="O563" s="63"/>
    </row>
    <row r="564" spans="1:15">
      <c r="A564" s="11"/>
      <c r="B564" s="2"/>
      <c r="C564" s="45"/>
      <c r="D564" s="2"/>
      <c r="E564" s="16"/>
      <c r="F564" s="46"/>
      <c r="G564" s="46"/>
      <c r="H564" s="46"/>
      <c r="O564" s="63"/>
    </row>
    <row r="565" spans="1:15">
      <c r="A565" s="11"/>
      <c r="B565" s="2"/>
      <c r="C565" s="45"/>
      <c r="D565" s="2"/>
      <c r="E565" s="16"/>
      <c r="F565" s="46"/>
      <c r="G565" s="46"/>
      <c r="H565" s="46"/>
      <c r="O565" s="63"/>
    </row>
    <row r="566" spans="1:15">
      <c r="A566" s="11"/>
      <c r="B566" s="2"/>
      <c r="C566" s="45"/>
      <c r="D566" s="2"/>
      <c r="E566" s="16"/>
      <c r="F566" s="46"/>
      <c r="G566" s="46"/>
      <c r="H566" s="46"/>
      <c r="O566" s="63"/>
    </row>
    <row r="567" spans="1:15">
      <c r="A567" s="11"/>
      <c r="B567" s="2"/>
      <c r="C567" s="45"/>
      <c r="D567" s="2"/>
      <c r="E567" s="16"/>
      <c r="F567" s="46"/>
      <c r="G567" s="46"/>
      <c r="H567" s="46"/>
      <c r="O567" s="63"/>
    </row>
    <row r="568" spans="1:15">
      <c r="A568" s="11"/>
      <c r="B568" s="2"/>
      <c r="C568" s="45"/>
      <c r="D568" s="2"/>
      <c r="E568" s="16"/>
      <c r="F568" s="46"/>
      <c r="G568" s="46"/>
      <c r="H568" s="46"/>
      <c r="O568" s="63"/>
    </row>
    <row r="569" spans="1:15">
      <c r="A569" s="11"/>
      <c r="B569" s="2"/>
      <c r="C569" s="45"/>
      <c r="D569" s="2"/>
      <c r="E569" s="16"/>
      <c r="F569" s="46"/>
      <c r="G569" s="46"/>
      <c r="H569" s="46"/>
      <c r="O569" s="63"/>
    </row>
    <row r="570" spans="1:15">
      <c r="A570" s="11"/>
      <c r="B570" s="2"/>
      <c r="C570" s="45"/>
      <c r="D570" s="2"/>
      <c r="E570" s="16"/>
      <c r="F570" s="46"/>
      <c r="G570" s="46"/>
      <c r="H570" s="46"/>
      <c r="O570" s="63"/>
    </row>
    <row r="571" spans="1:15">
      <c r="A571" s="11"/>
      <c r="B571" s="2"/>
      <c r="C571" s="45"/>
      <c r="D571" s="2"/>
      <c r="E571" s="16"/>
      <c r="F571" s="46"/>
      <c r="G571" s="46"/>
      <c r="H571" s="46"/>
      <c r="O571" s="63"/>
    </row>
    <row r="572" spans="1:15">
      <c r="A572" s="11"/>
      <c r="B572" s="2"/>
      <c r="C572" s="45"/>
      <c r="D572" s="2"/>
      <c r="E572" s="16"/>
      <c r="F572" s="46"/>
      <c r="G572" s="46"/>
      <c r="H572" s="46"/>
      <c r="O572" s="63"/>
    </row>
    <row r="573" spans="1:15">
      <c r="A573" s="11"/>
      <c r="B573" s="2"/>
      <c r="C573" s="45"/>
      <c r="D573" s="2"/>
      <c r="E573" s="16"/>
      <c r="F573" s="46"/>
      <c r="G573" s="46"/>
      <c r="H573" s="46"/>
      <c r="O573" s="63"/>
    </row>
    <row r="574" spans="1:15">
      <c r="A574" s="11"/>
      <c r="B574" s="2"/>
      <c r="C574" s="45"/>
      <c r="D574" s="2"/>
      <c r="E574" s="16"/>
      <c r="F574" s="46"/>
      <c r="G574" s="46"/>
      <c r="H574" s="46"/>
      <c r="O574" s="63"/>
    </row>
    <row r="575" spans="1:15">
      <c r="A575" s="11"/>
      <c r="B575" s="2"/>
      <c r="C575" s="45"/>
      <c r="D575" s="2"/>
      <c r="E575" s="16"/>
      <c r="F575" s="46"/>
      <c r="G575" s="46"/>
      <c r="H575" s="46"/>
      <c r="O575" s="63"/>
    </row>
    <row r="576" spans="1:15">
      <c r="A576" s="11"/>
      <c r="B576" s="2"/>
      <c r="C576" s="45"/>
      <c r="D576" s="2"/>
      <c r="E576" s="16"/>
      <c r="F576" s="46"/>
      <c r="G576" s="46"/>
      <c r="H576" s="46"/>
      <c r="O576" s="63"/>
    </row>
    <row r="577" spans="1:15">
      <c r="A577" s="11"/>
      <c r="B577" s="2"/>
      <c r="C577" s="45"/>
      <c r="D577" s="2"/>
      <c r="E577" s="16"/>
      <c r="F577" s="46"/>
      <c r="G577" s="46"/>
      <c r="H577" s="46"/>
      <c r="O577" s="63"/>
    </row>
    <row r="578" spans="1:15">
      <c r="A578" s="11"/>
      <c r="B578" s="2"/>
      <c r="C578" s="45"/>
      <c r="D578" s="2"/>
      <c r="E578" s="16"/>
      <c r="F578" s="46"/>
      <c r="G578" s="46"/>
      <c r="H578" s="46"/>
      <c r="O578" s="63"/>
    </row>
    <row r="579" spans="1:15">
      <c r="A579" s="11"/>
      <c r="B579" s="2"/>
      <c r="C579" s="45"/>
      <c r="D579" s="2"/>
      <c r="E579" s="16"/>
      <c r="F579" s="46"/>
      <c r="G579" s="46"/>
      <c r="H579" s="46"/>
      <c r="O579" s="63"/>
    </row>
    <row r="580" spans="1:15">
      <c r="A580" s="11"/>
      <c r="B580" s="2"/>
      <c r="C580" s="45"/>
      <c r="D580" s="2"/>
      <c r="E580" s="16"/>
      <c r="F580" s="46"/>
      <c r="G580" s="46"/>
      <c r="H580" s="46"/>
      <c r="O580" s="63"/>
    </row>
    <row r="581" spans="1:15">
      <c r="A581" s="11"/>
      <c r="B581" s="2"/>
      <c r="C581" s="45"/>
      <c r="D581" s="2"/>
      <c r="E581" s="76"/>
      <c r="F581" s="46"/>
      <c r="G581" s="46"/>
      <c r="H581" s="46"/>
      <c r="O581" s="63"/>
    </row>
    <row r="582" spans="1:15">
      <c r="A582" s="11"/>
      <c r="B582" s="2"/>
      <c r="C582" s="45"/>
      <c r="D582" s="2"/>
      <c r="E582" s="76"/>
      <c r="F582" s="46"/>
      <c r="G582" s="46"/>
      <c r="H582" s="46"/>
      <c r="O582" s="63"/>
    </row>
    <row r="583" spans="1:15">
      <c r="A583" s="11"/>
      <c r="B583" s="2"/>
      <c r="C583" s="45"/>
      <c r="D583" s="2"/>
      <c r="E583" s="16"/>
      <c r="F583" s="46"/>
      <c r="G583" s="46"/>
      <c r="H583" s="46"/>
      <c r="O583" s="63"/>
    </row>
    <row r="584" spans="1:15">
      <c r="A584" s="11"/>
      <c r="B584" s="2"/>
      <c r="C584" s="45"/>
      <c r="D584" s="2"/>
      <c r="E584" s="16"/>
      <c r="F584" s="46"/>
      <c r="G584" s="46"/>
      <c r="H584" s="46"/>
      <c r="O584" s="63"/>
    </row>
    <row r="585" spans="1:15">
      <c r="A585" s="11"/>
      <c r="B585" s="2"/>
      <c r="C585" s="45"/>
      <c r="D585" s="2"/>
      <c r="E585" s="16"/>
      <c r="F585" s="46"/>
      <c r="G585" s="46"/>
      <c r="H585" s="46"/>
      <c r="O585" s="63"/>
    </row>
    <row r="586" spans="1:15">
      <c r="A586" s="11"/>
      <c r="B586" s="2"/>
      <c r="C586" s="45"/>
      <c r="D586" s="2"/>
      <c r="E586" s="16"/>
      <c r="F586" s="46"/>
      <c r="G586" s="46"/>
      <c r="H586" s="46"/>
      <c r="O586" s="63"/>
    </row>
    <row r="587" spans="1:15">
      <c r="A587" s="11"/>
      <c r="B587" s="2"/>
      <c r="C587" s="45"/>
      <c r="D587" s="2"/>
      <c r="E587" s="16"/>
      <c r="F587" s="46"/>
      <c r="G587" s="46"/>
      <c r="H587" s="46"/>
      <c r="O587" s="63"/>
    </row>
    <row r="588" spans="1:15">
      <c r="A588" s="11"/>
      <c r="B588" s="2"/>
      <c r="C588" s="45"/>
      <c r="D588" s="2"/>
      <c r="E588" s="16"/>
      <c r="F588" s="46"/>
      <c r="G588" s="46"/>
      <c r="H588" s="46"/>
      <c r="O588" s="63"/>
    </row>
    <row r="589" spans="1:15">
      <c r="A589" s="11"/>
      <c r="B589" s="2"/>
      <c r="C589" s="45"/>
      <c r="D589" s="2"/>
      <c r="E589" s="16"/>
      <c r="F589" s="46"/>
      <c r="G589" s="46"/>
      <c r="H589" s="46"/>
      <c r="O589" s="63"/>
    </row>
    <row r="590" spans="1:15">
      <c r="A590" s="11"/>
      <c r="B590" s="2"/>
      <c r="C590" s="45"/>
      <c r="D590" s="2"/>
      <c r="E590" s="16"/>
      <c r="F590" s="46"/>
      <c r="G590" s="46"/>
      <c r="H590" s="46"/>
      <c r="O590" s="63"/>
    </row>
    <row r="591" spans="1:15">
      <c r="A591" s="11"/>
      <c r="B591" s="2"/>
      <c r="C591" s="45"/>
      <c r="D591" s="2"/>
      <c r="E591" s="16"/>
      <c r="F591" s="46"/>
      <c r="G591" s="46"/>
      <c r="H591" s="46"/>
      <c r="O591" s="63"/>
    </row>
    <row r="592" spans="1:15">
      <c r="A592" s="11"/>
      <c r="B592" s="2"/>
      <c r="C592" s="45"/>
      <c r="D592" s="2"/>
      <c r="E592" s="16"/>
      <c r="F592" s="46"/>
      <c r="G592" s="46"/>
      <c r="H592" s="46"/>
      <c r="O592" s="63"/>
    </row>
    <row r="593" spans="1:15">
      <c r="A593" s="11"/>
      <c r="B593" s="2"/>
      <c r="C593" s="45"/>
      <c r="D593" s="2"/>
      <c r="E593" s="76"/>
      <c r="F593" s="46"/>
      <c r="G593" s="46"/>
      <c r="H593" s="46"/>
      <c r="O593" s="63"/>
    </row>
    <row r="594" spans="1:15">
      <c r="A594" s="11"/>
      <c r="B594" s="2"/>
      <c r="C594" s="45"/>
      <c r="D594" s="2"/>
      <c r="E594" s="76"/>
      <c r="F594" s="46"/>
      <c r="G594" s="46"/>
      <c r="H594" s="46"/>
      <c r="O594" s="63"/>
    </row>
    <row r="595" spans="1:15">
      <c r="A595" s="11"/>
      <c r="B595" s="2"/>
      <c r="C595" s="45"/>
      <c r="D595" s="2"/>
      <c r="E595" s="76"/>
      <c r="F595" s="46"/>
      <c r="G595" s="46"/>
      <c r="H595" s="46"/>
      <c r="O595" s="63"/>
    </row>
    <row r="596" spans="1:15">
      <c r="A596" s="11"/>
      <c r="B596" s="2"/>
      <c r="C596" s="45"/>
      <c r="D596" s="2"/>
      <c r="E596" s="76"/>
      <c r="F596" s="46"/>
      <c r="G596" s="46"/>
      <c r="H596" s="46"/>
      <c r="O596" s="63"/>
    </row>
    <row r="597" spans="1:15">
      <c r="A597" s="11"/>
      <c r="B597" s="2"/>
      <c r="C597" s="45"/>
      <c r="D597" s="2"/>
      <c r="E597" s="76"/>
      <c r="F597" s="46"/>
      <c r="G597" s="46"/>
      <c r="H597" s="46"/>
      <c r="O597" s="63"/>
    </row>
    <row r="598" spans="1:15">
      <c r="A598" s="11"/>
      <c r="B598" s="2"/>
      <c r="C598" s="45"/>
      <c r="D598" s="2"/>
      <c r="E598" s="76"/>
      <c r="F598" s="46"/>
      <c r="G598" s="46"/>
      <c r="H598" s="46"/>
      <c r="O598" s="63"/>
    </row>
    <row r="599" spans="1:15">
      <c r="A599" s="11"/>
      <c r="B599" s="2"/>
      <c r="C599" s="45"/>
      <c r="D599" s="2"/>
      <c r="E599" s="16"/>
      <c r="F599" s="46"/>
      <c r="G599" s="46"/>
      <c r="H599" s="46"/>
      <c r="O599" s="63"/>
    </row>
    <row r="600" spans="1:15">
      <c r="A600" s="11"/>
      <c r="B600" s="2"/>
      <c r="C600" s="45"/>
      <c r="D600" s="2"/>
      <c r="E600" s="76"/>
      <c r="F600" s="46"/>
      <c r="G600" s="46"/>
      <c r="H600" s="46"/>
      <c r="O600" s="63"/>
    </row>
    <row r="601" spans="1:15">
      <c r="A601" s="11"/>
      <c r="B601" s="2"/>
      <c r="C601" s="45"/>
      <c r="D601" s="2"/>
      <c r="E601" s="76"/>
      <c r="F601" s="46"/>
      <c r="G601" s="46"/>
      <c r="H601" s="46"/>
      <c r="O601" s="63"/>
    </row>
    <row r="602" spans="1:15">
      <c r="A602" s="11"/>
      <c r="B602" s="2"/>
      <c r="C602" s="45"/>
      <c r="D602" s="2"/>
      <c r="E602" s="76"/>
      <c r="F602" s="46"/>
      <c r="G602" s="46"/>
      <c r="H602" s="46"/>
      <c r="O602" s="63"/>
    </row>
    <row r="603" spans="1:15">
      <c r="A603" s="11"/>
      <c r="B603" s="2"/>
      <c r="C603" s="45"/>
      <c r="D603" s="2"/>
      <c r="E603" s="16"/>
      <c r="F603" s="46"/>
      <c r="G603" s="46"/>
      <c r="H603" s="46"/>
      <c r="O603" s="63"/>
    </row>
    <row r="604" spans="1:15">
      <c r="A604" s="11"/>
      <c r="B604" s="2"/>
      <c r="C604" s="45"/>
      <c r="D604" s="2"/>
      <c r="E604" s="76"/>
      <c r="F604" s="46"/>
      <c r="G604" s="46"/>
      <c r="H604" s="46"/>
      <c r="O604" s="63"/>
    </row>
    <row r="605" spans="1:15">
      <c r="A605" s="11"/>
      <c r="B605" s="2"/>
      <c r="C605" s="45"/>
      <c r="D605" s="2"/>
      <c r="E605" s="16"/>
      <c r="F605" s="46"/>
      <c r="G605" s="46"/>
      <c r="H605" s="46"/>
      <c r="O605" s="63"/>
    </row>
    <row r="606" spans="1:15">
      <c r="A606" s="11"/>
      <c r="B606" s="2"/>
      <c r="C606" s="45"/>
      <c r="D606" s="2"/>
      <c r="E606" s="16"/>
      <c r="F606" s="46"/>
      <c r="G606" s="46"/>
      <c r="H606" s="46"/>
      <c r="O606" s="63"/>
    </row>
    <row r="607" spans="1:15">
      <c r="A607" s="11"/>
      <c r="B607" s="2"/>
      <c r="C607" s="45"/>
      <c r="D607" s="2"/>
      <c r="E607" s="16"/>
      <c r="F607" s="46"/>
      <c r="G607" s="46"/>
      <c r="H607" s="46"/>
      <c r="O607" s="63"/>
    </row>
    <row r="608" spans="1:15">
      <c r="A608" s="11"/>
      <c r="B608" s="2"/>
      <c r="C608" s="45"/>
      <c r="D608" s="2"/>
      <c r="E608" s="16"/>
      <c r="F608" s="46"/>
      <c r="G608" s="46"/>
      <c r="H608" s="46"/>
      <c r="O608" s="63"/>
    </row>
    <row r="609" spans="1:15">
      <c r="A609" s="11"/>
      <c r="B609" s="2"/>
      <c r="C609" s="45"/>
      <c r="D609" s="2"/>
      <c r="E609" s="76"/>
      <c r="F609" s="46"/>
      <c r="G609" s="46"/>
      <c r="H609" s="46"/>
      <c r="O609" s="63"/>
    </row>
    <row r="610" spans="1:15">
      <c r="A610" s="11"/>
      <c r="B610" s="2"/>
      <c r="C610" s="45"/>
      <c r="D610" s="2"/>
      <c r="F610" s="46"/>
      <c r="G610" s="46"/>
      <c r="H610" s="46"/>
      <c r="O610" s="63"/>
    </row>
    <row r="611" spans="1:15">
      <c r="A611" s="11"/>
      <c r="B611" s="2"/>
      <c r="C611" s="45"/>
      <c r="D611" s="2"/>
      <c r="E611" s="76"/>
      <c r="F611" s="46"/>
      <c r="G611" s="46"/>
      <c r="H611" s="46"/>
      <c r="O611" s="63"/>
    </row>
    <row r="612" spans="1:15">
      <c r="A612" s="11"/>
      <c r="B612" s="2"/>
      <c r="C612" s="45"/>
      <c r="D612" s="2"/>
      <c r="E612" s="76"/>
      <c r="F612" s="46"/>
      <c r="G612" s="46"/>
      <c r="H612" s="46"/>
      <c r="O612" s="63"/>
    </row>
    <row r="613" spans="1:15">
      <c r="A613" s="11"/>
      <c r="B613" s="2"/>
      <c r="C613" s="45"/>
      <c r="D613" s="2"/>
      <c r="E613" s="76"/>
      <c r="F613" s="46"/>
      <c r="G613" s="46"/>
      <c r="H613" s="46"/>
      <c r="O613" s="63"/>
    </row>
    <row r="614" spans="1:15">
      <c r="A614" s="11"/>
      <c r="B614" s="2"/>
      <c r="C614" s="45"/>
      <c r="D614" s="2"/>
      <c r="E614" s="76"/>
      <c r="F614" s="46"/>
      <c r="G614" s="46"/>
      <c r="H614" s="46"/>
      <c r="O614" s="63"/>
    </row>
    <row r="615" spans="1:15">
      <c r="A615" s="11"/>
      <c r="B615" s="2"/>
      <c r="C615" s="45"/>
      <c r="D615" s="2"/>
      <c r="E615" s="16"/>
      <c r="F615" s="46"/>
      <c r="G615" s="46"/>
      <c r="H615" s="46"/>
      <c r="O615" s="63"/>
    </row>
    <row r="616" spans="1:15">
      <c r="A616" s="11"/>
      <c r="B616" s="2"/>
      <c r="C616" s="45"/>
      <c r="D616" s="2"/>
      <c r="E616" s="16"/>
      <c r="F616" s="46"/>
      <c r="G616" s="46"/>
      <c r="H616" s="46"/>
      <c r="O616" s="63"/>
    </row>
    <row r="617" spans="1:15">
      <c r="A617" s="11"/>
      <c r="B617" s="2"/>
      <c r="C617" s="45"/>
      <c r="D617" s="2"/>
      <c r="E617" s="16"/>
      <c r="F617" s="46"/>
      <c r="G617" s="46"/>
      <c r="H617" s="46"/>
      <c r="O617" s="63"/>
    </row>
  </sheetData>
  <mergeCells count="1">
    <mergeCell ref="A12:H12"/>
  </mergeCells>
  <hyperlinks>
    <hyperlink ref="E50" r:id="rId1"/>
    <hyperlink ref="E51" r:id="rId2"/>
    <hyperlink ref="E52" r:id="rId3"/>
    <hyperlink ref="E53" r:id="rId4"/>
    <hyperlink ref="E54" r:id="rId5"/>
    <hyperlink ref="E55" r:id="rId6"/>
    <hyperlink ref="E56" r:id="rId7"/>
    <hyperlink ref="E57" r:id="rId8"/>
    <hyperlink ref="E58" r:id="rId9"/>
    <hyperlink ref="E59" r:id="rId10"/>
    <hyperlink ref="E60" r:id="rId11"/>
    <hyperlink ref="E61" r:id="rId12"/>
    <hyperlink ref="E62" r:id="rId13"/>
    <hyperlink ref="E63" r:id="rId14"/>
    <hyperlink ref="E64" r:id="rId15"/>
    <hyperlink ref="E65" r:id="rId16"/>
    <hyperlink ref="E66" r:id="rId17"/>
    <hyperlink ref="E67" r:id="rId18"/>
    <hyperlink ref="E68" r:id="rId19"/>
    <hyperlink ref="E69" r:id="rId20"/>
    <hyperlink ref="E70" r:id="rId21"/>
    <hyperlink ref="E71" r:id="rId22"/>
    <hyperlink ref="E72" r:id="rId23"/>
    <hyperlink ref="E73" r:id="rId24"/>
    <hyperlink ref="E74" r:id="rId25"/>
    <hyperlink ref="E75" r:id="rId26"/>
    <hyperlink ref="E76" r:id="rId27"/>
  </hyperlinks>
  <pageMargins left="0.7" right="0.7" top="0.75" bottom="0.75" header="0.3" footer="0.3"/>
  <pageSetup paperSize="9" orientation="portrait" verticalDpi="0" r:id="rId2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На маркет</vt:lpstr>
      <vt:lpstr>матрасы ортопедические</vt:lpstr>
    </vt:vector>
  </TitlesOfParts>
  <Company>Флаг</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Михаил Радионов</dc:creator>
  <cp:lastModifiedBy>User</cp:lastModifiedBy>
  <dcterms:created xsi:type="dcterms:W3CDTF">2013-07-02T10:57:53Z</dcterms:created>
  <dcterms:modified xsi:type="dcterms:W3CDTF">2013-08-12T15:17:02Z</dcterms:modified>
</cp:coreProperties>
</file>